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65" yWindow="720" windowWidth="23220" windowHeight="12735" activeTab="1"/>
  </bookViews>
  <sheets>
    <sheet name="25.12.2018" sheetId="7" r:id="rId1"/>
    <sheet name="25.04.2019" sheetId="8" r:id="rId2"/>
  </sheets>
  <calcPr calcId="124519" iterateDelta="1E-4"/>
</workbook>
</file>

<file path=xl/calcChain.xml><?xml version="1.0" encoding="utf-8"?>
<calcChain xmlns="http://schemas.openxmlformats.org/spreadsheetml/2006/main">
  <c r="L27" i="8"/>
  <c r="L26"/>
  <c r="L37" l="1"/>
  <c r="L36" s="1"/>
  <c r="L30"/>
  <c r="L29" s="1"/>
  <c r="L21"/>
  <c r="L20" s="1"/>
  <c r="L19"/>
  <c r="L18"/>
  <c r="L17"/>
  <c r="L16"/>
  <c r="N37"/>
  <c r="N36" s="1"/>
  <c r="N14" s="1"/>
  <c r="N15" s="1"/>
  <c r="N30"/>
  <c r="N29"/>
  <c r="N27"/>
  <c r="N26"/>
  <c r="N21"/>
  <c r="N20"/>
  <c r="N19"/>
  <c r="N18"/>
  <c r="N17"/>
  <c r="N16"/>
  <c r="M19"/>
  <c r="M18"/>
  <c r="M17"/>
  <c r="M16"/>
  <c r="M15"/>
  <c r="M14"/>
  <c r="M36"/>
  <c r="M37"/>
  <c r="M29"/>
  <c r="M30"/>
  <c r="M27"/>
  <c r="M26" s="1"/>
  <c r="M20"/>
  <c r="M21"/>
  <c r="K37"/>
  <c r="K36" s="1"/>
  <c r="J37"/>
  <c r="J36" s="1"/>
  <c r="K30"/>
  <c r="K29" s="1"/>
  <c r="I30"/>
  <c r="H30"/>
  <c r="I29"/>
  <c r="H29"/>
  <c r="H28"/>
  <c r="H18" s="1"/>
  <c r="K27"/>
  <c r="J27"/>
  <c r="I27"/>
  <c r="I26" s="1"/>
  <c r="K26"/>
  <c r="J26"/>
  <c r="I22"/>
  <c r="K21"/>
  <c r="K20" s="1"/>
  <c r="J21"/>
  <c r="J20" s="1"/>
  <c r="I21"/>
  <c r="H21"/>
  <c r="H20" s="1"/>
  <c r="I20"/>
  <c r="K19"/>
  <c r="J19"/>
  <c r="I19"/>
  <c r="H19"/>
  <c r="K18"/>
  <c r="J18"/>
  <c r="I18"/>
  <c r="K17"/>
  <c r="J17"/>
  <c r="I17"/>
  <c r="H17"/>
  <c r="K16"/>
  <c r="I16"/>
  <c r="H16"/>
  <c r="L36" i="7"/>
  <c r="L35" s="1"/>
  <c r="K36"/>
  <c r="J36"/>
  <c r="K35"/>
  <c r="J35"/>
  <c r="L29"/>
  <c r="K29"/>
  <c r="K28" s="1"/>
  <c r="I29"/>
  <c r="H29"/>
  <c r="L28"/>
  <c r="I28"/>
  <c r="H28"/>
  <c r="H27"/>
  <c r="L26"/>
  <c r="K26"/>
  <c r="J26"/>
  <c r="I26"/>
  <c r="H26"/>
  <c r="L25"/>
  <c r="K25"/>
  <c r="J25"/>
  <c r="I25"/>
  <c r="H25"/>
  <c r="I21"/>
  <c r="L20"/>
  <c r="K20"/>
  <c r="J20"/>
  <c r="J19" s="1"/>
  <c r="I20"/>
  <c r="I19" s="1"/>
  <c r="H20"/>
  <c r="L19"/>
  <c r="K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I15"/>
  <c r="H15"/>
  <c r="H14"/>
  <c r="H13"/>
  <c r="L15" i="8" l="1"/>
  <c r="L14"/>
  <c r="I15"/>
  <c r="K14"/>
  <c r="K15"/>
  <c r="I14"/>
  <c r="J15"/>
  <c r="J14"/>
  <c r="H27"/>
  <c r="H26" s="1"/>
  <c r="H14" s="1"/>
  <c r="K13" i="7"/>
  <c r="K14"/>
  <c r="L14"/>
  <c r="L13"/>
  <c r="I13"/>
  <c r="I14"/>
  <c r="J13"/>
  <c r="J14"/>
  <c r="H15" i="8" l="1"/>
</calcChain>
</file>

<file path=xl/sharedStrings.xml><?xml version="1.0" encoding="utf-8"?>
<sst xmlns="http://schemas.openxmlformats.org/spreadsheetml/2006/main" count="243" uniqueCount="109">
  <si>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</si>
  <si>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</si>
  <si>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</si>
  <si>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</si>
  <si>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</si>
  <si>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</si>
  <si>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</si>
  <si>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«Обеспечение общественного порядка и противодействие преступности в Усть-Абаканском районе  (2014-2020 годы)»</t>
  </si>
  <si>
    <t>всего</t>
  </si>
  <si>
    <t>X</t>
  </si>
  <si>
    <t>Подпрограмма</t>
  </si>
  <si>
    <t>«Профилактика правонарушений, обеспечение безопасности и общественного порядка»</t>
  </si>
  <si>
    <t xml:space="preserve">Основное мероприятие 1 </t>
  </si>
  <si>
    <t>Профилактика правонарушений</t>
  </si>
  <si>
    <t>х</t>
  </si>
  <si>
    <t>Мероприятие 1</t>
  </si>
  <si>
    <t>«Повышение безопасности дорожного движения»</t>
  </si>
  <si>
    <t>Основное мероприятие 1</t>
  </si>
  <si>
    <t>Профилактика дорожно-транспортных происшествий</t>
  </si>
  <si>
    <t>Мероприятия по повышению безопасности дорожного движения</t>
  </si>
  <si>
    <t>Профилактика правонарушений несовершеннолетних</t>
  </si>
  <si>
    <t>Мероприятия по профилактике безнадзорности и правонарушений несовершеннолетних</t>
  </si>
  <si>
    <t>Администрация МО</t>
  </si>
  <si>
    <t>УО</t>
  </si>
  <si>
    <t>УКМПСТ</t>
  </si>
  <si>
    <t>Мероприятие 2</t>
  </si>
  <si>
    <t>Иные межбюджетные трансферты на мероприятия по профилактике безнадзорности и правонарушений несовершеннолетних</t>
  </si>
  <si>
    <t>Управление финансов</t>
  </si>
  <si>
    <t xml:space="preserve">1.-Повышение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</si>
  <si>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>1.1, 1.2, 1.3, 1.4</t>
  </si>
  <si>
    <t>Управление образования</t>
  </si>
  <si>
    <t>Управление культуры</t>
  </si>
  <si>
    <t xml:space="preserve">Ежегодно достигать 100% организованной летней  занятости несовершеннолетних, состоящих на профилактическом учете </t>
  </si>
  <si>
    <t xml:space="preserve">Ежегодно достигать до 90%  количества  несовершеннолетних, состоящих    на профилактическом учете,  занятых в кружках, секциях в свободное от учебы время  </t>
  </si>
  <si>
    <t>3.4.</t>
  </si>
  <si>
    <t xml:space="preserve">Трудоустройство в летний период н/ле.тних, состоящих на проф. учете в КДН и ЗП.          </t>
  </si>
  <si>
    <t xml:space="preserve"> Организация и проведение досуговых мероприятий для н/л правонарушителей. проведение рейдовых мероприятий, операции "подросток", проведение досуговых мероприятий для н/л "группы риска", оказание мат. помощи детям из малообеспеченных наблагополучных семей.Проведение ежегодной межведомственной операции «Подросток». Организация и проведение досуговых мероприятий для  несовершеннолетних «группы риска». Оказание материальной помощи детям, проживающим в неблагополучных, малообеспеченных семьях. Приобретение оргтехники </t>
  </si>
  <si>
    <t>38201 00000</t>
  </si>
  <si>
    <t xml:space="preserve">Уменьшение количества лиц, погибших в дорожно-транспортных происшествиях, в том числе детей к 2020 году на 20%;
-меньшение количества дорожно транспортных происшествий с пострадавшими к 2020 году на 16%;
уменьшение количества детей, пострадавших в дорожно-транспортных происшествиях к 2020 году на 20%;
сокращение количества мест концентрации дорожно-транспортных происшествий к 2020 году на 8единиц.
</t>
  </si>
  <si>
    <t>39101 00000</t>
  </si>
  <si>
    <t>39100 00000</t>
  </si>
  <si>
    <t>0902</t>
  </si>
  <si>
    <t>0302</t>
  </si>
  <si>
    <t>39101 22260</t>
  </si>
  <si>
    <t>0904</t>
  </si>
  <si>
    <t>0709</t>
  </si>
  <si>
    <t>905</t>
  </si>
  <si>
    <t>0801</t>
  </si>
  <si>
    <t>39201 22250</t>
  </si>
  <si>
    <t>39301 00000</t>
  </si>
  <si>
    <t>39301 22270</t>
  </si>
  <si>
    <t>39301 80260</t>
  </si>
  <si>
    <t>Программные мероприятия на 2016-2020 годы</t>
  </si>
  <si>
    <t>1.Снижение общего количества совершаемых противоправных деяний (преступлений), относительно базового показателя 2013 года 6339 противоправных деяний   2.Увеличение количества мероприятий направленных на повы-шение уровня правового, культурного, нравственного, спор-тивного и военно-патриотического воспитания граждан относительно базового показателя 2013 года –90 мероприятий 3.Увеличение количества граждан, охваченных мероприятиями, направленными на повышение уровня правового, культурного, нравственного, спортивного и военно-патриотического воспи-тания относительно базового показателя 2013 года – 4500 человек  4.Увеличение количества граждан, участвующих в деятельности общественных объединений правоохранительной направленности относительно базового показателя 2013 года –  170 человек</t>
  </si>
  <si>
    <t>3.1; 3.2; 3.3; 3.5; 3.6; 3.7</t>
  </si>
  <si>
    <t>2.1; 2.2; 2.3; 2,4</t>
  </si>
  <si>
    <t>Усть-Абаканского района</t>
  </si>
  <si>
    <t xml:space="preserve">Приложение </t>
  </si>
  <si>
    <t>к муниципальной программе «Обеспечение общественного порядка и противодействие преступности в Усть-Абаканском районе (2014 – 2020г.)»</t>
  </si>
  <si>
    <t>39400 00000</t>
  </si>
  <si>
    <t>Противодействие терроризму и экстремизму</t>
  </si>
  <si>
    <t>39401 00000</t>
  </si>
  <si>
    <t>Мероприятия по профилактике терроризма и экстремизма</t>
  </si>
  <si>
    <t>4.1;4.2;4,3</t>
  </si>
  <si>
    <t>Заместитель Главы администрации Усть-Абаканского района по финансам и экономике</t>
  </si>
  <si>
    <t>Н.А. Потылицына</t>
  </si>
  <si>
    <t xml:space="preserve"> Информированность населения, формирование навыков поведения при террористических атаках. Мероприятия, направленные на формирование толерантного отношения к национальному, религиозному и политическому многообразию. Профилактические мероприятия направленные на предотвращение терроризма и экстримизма на объектах инфраструктуры, жизнеобеспечения и объектах с массовым пребыванием людей.</t>
  </si>
  <si>
    <t xml:space="preserve">к постановлению администрации </t>
  </si>
  <si>
    <t xml:space="preserve">1. Поощрение лучших работников ОВД и членов общественных организаций правоохраниетльной направленности, </t>
  </si>
  <si>
    <t>2. организация восстанволения документов лиц, попавших в сложные жизненные ситуации</t>
  </si>
  <si>
    <t>1Проведение районных конкурсов 2.проведение комплексных оздоровительных, физкультурно-спортивных и агитационно-пропагандистских мероприятий</t>
  </si>
  <si>
    <t xml:space="preserve">Управление культуры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</si>
  <si>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1.проведение комплексных оздоровительных, физкультурно-спортивных и агитационно-пропагандистских мероприятий 2 организация спортивно-массовой работы с молодежью в муниципальных образованниях</t>
  </si>
  <si>
    <t>Организация подписки на российскую газету «Добрая Дорога Детства» и журнал «Путешествие на зеленый свет. Районный конкурс-соревнование юных велосипедистов «Безопасное колесо»;Районная олимпиада «Знатоки ПДД»;Районный творческий конкурс «Дорожная мозаика»;Районный конкурс на соискание гранта за лучшую организацию работы по профилактике детского дорожно-транспортного травматизма;Участие в детских республиканских  мероприятиях и конкурсах по ПДД.Укрепление учебно-материальной базы  кабинетов ОБЖ образовательных учреждений. Обеспечение образовательных учреждений комплектом оборудования для класса по профилактике детского дорожно-транспортного травматизма.</t>
  </si>
  <si>
    <t xml:space="preserve">повышение уровня профилактики проявлений терроризма и экстремистской деятельности на объектах инфраструктуры жизнеобеспечения и объектах с массовым пребыванием людей;
-увеличение доли населения охваченных мероприятиями, направленных на повышение уровня  организованности в области противодействию экстремизма и терроризма;
-увеличение количества мероприятий направленных на формирование толерантного отношения  населения к национальному, религиозному и политическому многообразию. 
</t>
  </si>
  <si>
    <t>средства районного бюджета</t>
  </si>
  <si>
    <t>«Профилактика безнадзорности и правонарушений несовершеннолетних»</t>
  </si>
  <si>
    <t>«Профилактика террористической и экстремистской деятельности»</t>
  </si>
  <si>
    <t>- руководитель управления финансов и экономики администрации Усть-Абаканского района</t>
  </si>
  <si>
    <t>от 27.12.2018 № 2060-п</t>
  </si>
  <si>
    <t>Статус № п/п</t>
  </si>
  <si>
    <t>Наименование муниципальной программы, подпрограммы муниципальной программы, основных мероприятий и мероприятий</t>
  </si>
  <si>
    <t>Расходы (руб.), годы</t>
  </si>
  <si>
    <t xml:space="preserve">Ожидаемый результат </t>
  </si>
  <si>
    <t>Основные направления реализации</t>
  </si>
  <si>
    <r>
      <t xml:space="preserve">Связь с показателями муниципальной программы                                 </t>
    </r>
    <r>
      <rPr>
        <sz val="5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</si>
  <si>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Укрепление безопасности и общественного порядка в Усть-Абаканском районе</t>
  </si>
  <si>
    <t xml:space="preserve">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</si>
  <si>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 xml:space="preserve">1. Поощрение лучших работников ОВД и членов общественных организаций правоохраниетльной направленности </t>
  </si>
  <si>
    <t>2. Организация восстанволения документов лиц, попавших в сложные жизненные ситуации</t>
  </si>
  <si>
    <t>1. Проведение районных конкурсов.                                                                          2. Проведение комплексных оздоровительных, физкультурно-спортивных и агитационно-пропагандистских мероприятий</t>
  </si>
  <si>
    <t>1. Проведение комплексных оздоровительных, физкультурно-спортивных и агитационно-пропагандистских мероприятий.                                                                      2. Организация спортивно-массовой работы с молодежью в муниципальных образованниях</t>
  </si>
  <si>
    <t xml:space="preserve">Уменьшение количества лиц, погибших в дорожно-транспортных происшествиях, в том числе детей к 2020 году на 20%;
-меньшение количества дорожно транспортных происшествий с пострадавшими к 2020 году на 16%;
уменьшение количества детей, пострадавших в дорожно-транспортных происшествиях к 2020 году на 20%;
сокращение количества мест концентрации дорожно-транспортных происшествий к 2020 году на 8 единиц.
</t>
  </si>
  <si>
    <t>Организация подписки на российскую газету «Добрая Дорога Детства» и журнал «Путешествие на зеленый свет. Районный конкурс-соревнование юных велосипедистов «Безопасное колесо»; Районная олимпиада «Знатоки ПДД»; Районный творческий конкурс «Дорожная мозаика»; Районный конкурс на соискание гранта за лучшую организацию работы по профилактике детского дорожно-транспортного травматизма; Участие в детских республиканских  мероприятиях и конкурсах по ПДД.Укрепление учебно-материальной базы  кабинетов ОБЖ образовательных учреждений. Обеспечение образовательных учреждений комплектом оборудования для класса по профилактике детского дорожно-транспортного травматизма.</t>
  </si>
  <si>
    <t xml:space="preserve">Ежегодно достигать до 90%  количества  несовершеннолетних, состоящих на профилактическом учете, занятых в кружках, секциях в свободное от учебы время  </t>
  </si>
  <si>
    <t xml:space="preserve">Организация и проведение досуговых мероприятий для н/л правонарушителей. проведение рейдовых мероприятий, операции "подросток", проведение досуговых мероприятий для н/л "группы риска", оказание мат. помощи детям из малообеспеченных наблагополучных семей. Проведение ежегодной межведомственной операции «Подросток». Организация и проведение досуговых мероприятий для  несовершеннолетних «группы риска». Оказание материальной помощи детям, проживающим в неблагополучных, малообеспеченных семьях. Приобретение оргтехники </t>
  </si>
  <si>
    <t xml:space="preserve">Ежегодно достигать 100% организованной летней занятости несовершеннолетних, состоящих на профилактическом учете </t>
  </si>
  <si>
    <t>4.1; 4.2; 4,3</t>
  </si>
  <si>
    <t xml:space="preserve">Повышение уровня профилактики проявлений терроризма и экстремистской деятельности на объектах инфраструктуры жизнеобеспечения и объектах с массовым пребыванием людей;
-увеличение доли населения охваченных мероприятиями, направленных на повышение уровня  организованности в области противодействию экстремизма и терроризма;
-увеличение количества мероприятий направленных на формирование толерантного отношения  населения к национальному, религиозному и политическому многообразию. 
</t>
  </si>
  <si>
    <t>Информированность населения, формирование навыков поведения при террористических атаках. Мероприятия, направленные на формирование толерантного отношения к национальному, религиозному и политическому многообразию. Профилактические мероприятия направленные на предотвращение терроризма и экстримизма на объектах инфраструктуры, жизнеобеспечения и объектах с массовым пребыванием людей.</t>
  </si>
  <si>
    <t>Программные мероприятия на 2016-2022 годы</t>
  </si>
  <si>
    <t>«Обеспечение общественного порядка и противодействие преступности в Усть-Абаканском районе»</t>
  </si>
  <si>
    <t>Подпрограмма 1</t>
  </si>
  <si>
    <t>Подпрограмма 2</t>
  </si>
  <si>
    <t>Подпрограмма 3</t>
  </si>
  <si>
    <t>Подпрограмма 4</t>
  </si>
  <si>
    <t>1.Снижение общего количества совершаемых противоправных деяний (преступлений), относительно базового показателя 2013 года 6339 противоправных деяний                                                          2.Увеличение количества мероприятий направленных на повы-шение уровня правового, культурного, нравственного, спор-тивного и военно-патриотического воспитания граждан относительно базового показателя 2013 года –90 мероприятий                                                                                                3.Увеличение количества граждан, охваченных мероприятиями, направленными на повышение уровня правового, культурного, нравственного, спортивного и военно-патриотического воспи-тания относительно базового показателя 2013 года – 4500 человек                                                                           4.Увеличение количества граждан, участвующих в деятельности общественных объединений правоохранительной направленности относительно базового показателя 2013 года –  170 человек</t>
  </si>
  <si>
    <t>к муниципальной программе «Обеспечение общественного порядка и противодействие преступности в Усть-Абаканском районе»</t>
  </si>
  <si>
    <t>Приложение 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</si>
</sst>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3" fontId="1" fillId="0" borderId="0" xfId="0" applyNumberFormat="1" applyFont="1"/>
    <xf numFmtId="0" fontId="1" fillId="0" borderId="1" xfId="0" applyFont="1" applyBorder="1"/>
    <xf numFmtId="49" fontId="9" fillId="0" borderId="1" xfId="0" applyNumberFormat="1" applyFont="1" applyBorder="1" applyAlignment="1">
      <alignment horizontal="center" vertical="top" wrapText="1"/>
    </xf>
    <xf numFmtId="0" fontId="5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3" fontId="5" fillId="0" borderId="1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3" fontId="1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" fontId="15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17" fillId="0" borderId="1" xfId="0" applyFont="1" applyBorder="1"/>
    <xf numFmtId="49" fontId="18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/>
    </xf>
    <xf numFmtId="0" fontId="19" fillId="2" borderId="1" xfId="0" applyFont="1" applyFill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3" fontId="15" fillId="0" borderId="1" xfId="0" applyNumberFormat="1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3" fontId="15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/>
    <xf numFmtId="0" fontId="1" fillId="0" borderId="0" xfId="0" applyFont="1" applyFill="1"/>
    <xf numFmtId="0" fontId="5" fillId="2" borderId="1" xfId="0" applyFont="1" applyFill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9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/>
    </xf>
    <xf numFmtId="3" fontId="15" fillId="2" borderId="1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0" fontId="10" fillId="2" borderId="0" xfId="0" applyFont="1" applyFill="1" applyAlignment="1"/>
    <xf numFmtId="0" fontId="1" fillId="2" borderId="0" xfId="0" applyFont="1" applyFill="1"/>
    <xf numFmtId="2" fontId="1" fillId="0" borderId="0" xfId="0" applyNumberFormat="1" applyFont="1"/>
    <xf numFmtId="0" fontId="12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3" fontId="5" fillId="2" borderId="4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opLeftCell="B13" workbookViewId="0">
      <selection activeCell="B20" sqref="B20"/>
    </sheetView>
  </sheetViews>
  <sheetFormatPr defaultColWidth="8.7109375" defaultRowHeight="12.75"/>
  <cols>
    <col min="1" max="1" width="18.42578125" style="1" customWidth="1"/>
    <col min="2" max="2" width="34" style="1" customWidth="1"/>
    <col min="3" max="3" width="22.5703125" style="1" customWidth="1"/>
    <col min="4" max="4" width="8.7109375" style="1" customWidth="1"/>
    <col min="5" max="5" width="7.42578125" style="1" customWidth="1"/>
    <col min="6" max="6" width="13.28515625" style="2" customWidth="1"/>
    <col min="7" max="7" width="8.140625" style="1" customWidth="1"/>
    <col min="8" max="9" width="11.7109375" style="1" customWidth="1"/>
    <col min="10" max="11" width="11.42578125" style="1" customWidth="1"/>
    <col min="12" max="12" width="12.140625" style="1" customWidth="1"/>
    <col min="13" max="13" width="40.28515625" style="1" customWidth="1"/>
    <col min="14" max="14" width="59.28515625" style="1" customWidth="1"/>
    <col min="15" max="15" width="14.7109375" style="1" customWidth="1"/>
    <col min="16" max="16384" width="8.7109375" style="1"/>
  </cols>
  <sheetData>
    <row r="1" spans="1:16" ht="18.75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5"/>
      <c r="N1" s="35" t="s">
        <v>57</v>
      </c>
      <c r="O1" s="36"/>
    </row>
    <row r="2" spans="1:16" ht="18.75">
      <c r="A2" s="3"/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5"/>
      <c r="N2" s="35" t="s">
        <v>67</v>
      </c>
      <c r="O2" s="36"/>
    </row>
    <row r="3" spans="1:16" ht="18.75">
      <c r="A3" s="3"/>
      <c r="B3" s="3"/>
      <c r="C3" s="3"/>
      <c r="D3" s="3"/>
      <c r="E3" s="3"/>
      <c r="F3" s="4"/>
      <c r="G3" s="3"/>
      <c r="H3" s="3"/>
      <c r="I3" s="3"/>
      <c r="J3" s="3"/>
      <c r="K3" s="3"/>
      <c r="L3" s="3"/>
      <c r="M3" s="5"/>
      <c r="N3" s="35" t="s">
        <v>56</v>
      </c>
      <c r="O3" s="36"/>
    </row>
    <row r="4" spans="1:16" ht="18.75">
      <c r="A4" s="3"/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5"/>
      <c r="N4" s="35" t="s">
        <v>79</v>
      </c>
      <c r="O4" s="36"/>
    </row>
    <row r="5" spans="1:16" ht="18.75">
      <c r="A5" s="3"/>
      <c r="B5" s="3"/>
      <c r="C5" s="3"/>
      <c r="D5" s="3"/>
      <c r="E5" s="3"/>
      <c r="F5" s="4"/>
      <c r="G5" s="3"/>
      <c r="H5" s="3"/>
      <c r="I5" s="3"/>
      <c r="J5" s="3"/>
      <c r="K5" s="3"/>
      <c r="L5" s="3"/>
      <c r="M5" s="5"/>
      <c r="N5" s="35" t="s">
        <v>57</v>
      </c>
      <c r="O5" s="36"/>
    </row>
    <row r="6" spans="1:16" ht="54.75" customHeight="1">
      <c r="A6" s="3"/>
      <c r="B6" s="3"/>
      <c r="C6" s="3"/>
      <c r="D6" s="3"/>
      <c r="E6" s="3"/>
      <c r="F6" s="4"/>
      <c r="G6" s="3"/>
      <c r="H6" s="3"/>
      <c r="I6" s="3"/>
      <c r="J6" s="3"/>
      <c r="K6" s="3"/>
      <c r="L6" s="3"/>
      <c r="N6" s="96" t="s">
        <v>58</v>
      </c>
      <c r="O6" s="96"/>
    </row>
    <row r="7" spans="1:16" ht="18.75">
      <c r="A7" s="3"/>
      <c r="B7" s="3"/>
      <c r="C7" s="3"/>
      <c r="D7" s="3"/>
      <c r="E7" s="3"/>
      <c r="F7" s="4"/>
      <c r="G7" s="3"/>
      <c r="H7" s="3"/>
      <c r="I7" s="3"/>
      <c r="J7" s="3"/>
      <c r="K7" s="3"/>
      <c r="L7" s="3"/>
      <c r="N7" s="45"/>
      <c r="O7" s="45"/>
    </row>
    <row r="8" spans="1:16" ht="20.25">
      <c r="A8" s="97" t="s">
        <v>52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</row>
    <row r="9" spans="1:16">
      <c r="A9" s="3"/>
      <c r="B9" s="3"/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</row>
    <row r="10" spans="1:16" ht="30.75" customHeight="1">
      <c r="A10" s="98" t="s">
        <v>80</v>
      </c>
      <c r="B10" s="100" t="s">
        <v>81</v>
      </c>
      <c r="C10" s="100" t="s">
        <v>0</v>
      </c>
      <c r="D10" s="101" t="s">
        <v>1</v>
      </c>
      <c r="E10" s="101"/>
      <c r="F10" s="101"/>
      <c r="G10" s="101"/>
      <c r="H10" s="102" t="s">
        <v>82</v>
      </c>
      <c r="I10" s="102"/>
      <c r="J10" s="102"/>
      <c r="K10" s="102"/>
      <c r="L10" s="102"/>
      <c r="M10" s="100" t="s">
        <v>83</v>
      </c>
      <c r="N10" s="100" t="s">
        <v>84</v>
      </c>
      <c r="O10" s="103" t="s">
        <v>85</v>
      </c>
    </row>
    <row r="11" spans="1:16" ht="50.25" customHeight="1">
      <c r="A11" s="99"/>
      <c r="B11" s="100"/>
      <c r="C11" s="100"/>
      <c r="D11" s="41" t="s">
        <v>2</v>
      </c>
      <c r="E11" s="41" t="s">
        <v>3</v>
      </c>
      <c r="F11" s="42" t="s">
        <v>4</v>
      </c>
      <c r="G11" s="41" t="s">
        <v>5</v>
      </c>
      <c r="H11" s="41">
        <v>2016</v>
      </c>
      <c r="I11" s="41">
        <v>2017</v>
      </c>
      <c r="J11" s="41">
        <v>2018</v>
      </c>
      <c r="K11" s="41">
        <v>2019</v>
      </c>
      <c r="L11" s="41">
        <v>2020</v>
      </c>
      <c r="M11" s="100"/>
      <c r="N11" s="100"/>
      <c r="O11" s="103"/>
    </row>
    <row r="12" spans="1:16" ht="15.7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>
        <v>6</v>
      </c>
      <c r="G12" s="6">
        <v>7</v>
      </c>
      <c r="H12" s="6">
        <v>4</v>
      </c>
      <c r="I12" s="6">
        <v>5</v>
      </c>
      <c r="J12" s="6">
        <v>6</v>
      </c>
      <c r="K12" s="6">
        <v>7</v>
      </c>
      <c r="L12" s="6">
        <v>8</v>
      </c>
      <c r="M12" s="6">
        <v>9</v>
      </c>
      <c r="N12" s="6">
        <v>10</v>
      </c>
      <c r="O12" s="6">
        <v>11</v>
      </c>
    </row>
    <row r="13" spans="1:16" ht="15.75">
      <c r="A13" s="110" t="s">
        <v>6</v>
      </c>
      <c r="B13" s="110" t="s">
        <v>7</v>
      </c>
      <c r="C13" s="44" t="s">
        <v>8</v>
      </c>
      <c r="D13" s="6" t="s">
        <v>9</v>
      </c>
      <c r="E13" s="6" t="s">
        <v>9</v>
      </c>
      <c r="F13" s="7" t="s">
        <v>9</v>
      </c>
      <c r="G13" s="6" t="s">
        <v>9</v>
      </c>
      <c r="H13" s="8">
        <f>H19+H25+H28</f>
        <v>475540</v>
      </c>
      <c r="I13" s="8">
        <f>I19+I25+I28+I35</f>
        <v>352350</v>
      </c>
      <c r="J13" s="46">
        <f>J19+J25+J28+J35</f>
        <v>148601.28</v>
      </c>
      <c r="K13" s="8">
        <f t="shared" ref="K13:L13" si="0">K19+K25+K28+K35</f>
        <v>198000</v>
      </c>
      <c r="L13" s="8">
        <f t="shared" si="0"/>
        <v>200000</v>
      </c>
      <c r="M13" s="112"/>
      <c r="N13" s="112"/>
      <c r="O13" s="115"/>
      <c r="P13" s="16"/>
    </row>
    <row r="14" spans="1:16" ht="31.5">
      <c r="A14" s="110"/>
      <c r="B14" s="110"/>
      <c r="C14" s="43" t="s">
        <v>75</v>
      </c>
      <c r="D14" s="6"/>
      <c r="E14" s="6"/>
      <c r="F14" s="7"/>
      <c r="G14" s="6"/>
      <c r="H14" s="10">
        <f>H19+H28+H35+H25</f>
        <v>475540</v>
      </c>
      <c r="I14" s="10">
        <f t="shared" ref="I14:L14" si="1">I19+I28+I35+I25</f>
        <v>352350</v>
      </c>
      <c r="J14" s="47">
        <f>J19+J28+J35+J25</f>
        <v>148601.28</v>
      </c>
      <c r="K14" s="10">
        <f t="shared" si="1"/>
        <v>198000</v>
      </c>
      <c r="L14" s="10">
        <f t="shared" si="1"/>
        <v>200000</v>
      </c>
      <c r="M14" s="113"/>
      <c r="N14" s="113"/>
      <c r="O14" s="116"/>
      <c r="P14" s="16"/>
    </row>
    <row r="15" spans="1:16" ht="15.75">
      <c r="A15" s="110"/>
      <c r="B15" s="110"/>
      <c r="C15" s="43" t="s">
        <v>22</v>
      </c>
      <c r="D15" s="6"/>
      <c r="E15" s="6" t="s">
        <v>9</v>
      </c>
      <c r="F15" s="7" t="s">
        <v>9</v>
      </c>
      <c r="G15" s="6" t="s">
        <v>9</v>
      </c>
      <c r="H15" s="10">
        <f>H21+H31</f>
        <v>296400</v>
      </c>
      <c r="I15" s="10">
        <f>I21+I31+I22+I37</f>
        <v>93350</v>
      </c>
      <c r="J15" s="10">
        <v>43200</v>
      </c>
      <c r="K15" s="10">
        <f t="shared" ref="K15:L15" si="2">K21+K31+K22+K37</f>
        <v>101000</v>
      </c>
      <c r="L15" s="10">
        <f t="shared" si="2"/>
        <v>70000</v>
      </c>
      <c r="M15" s="113"/>
      <c r="N15" s="113"/>
      <c r="O15" s="116"/>
      <c r="P15" s="16"/>
    </row>
    <row r="16" spans="1:16" ht="31.5">
      <c r="A16" s="110"/>
      <c r="B16" s="110"/>
      <c r="C16" s="43" t="s">
        <v>31</v>
      </c>
      <c r="D16" s="6"/>
      <c r="E16" s="6" t="s">
        <v>9</v>
      </c>
      <c r="F16" s="7" t="s">
        <v>9</v>
      </c>
      <c r="G16" s="6" t="s">
        <v>9</v>
      </c>
      <c r="H16" s="10">
        <f>H24+H33</f>
        <v>30000</v>
      </c>
      <c r="I16" s="10">
        <f>I24+I33</f>
        <v>37000</v>
      </c>
      <c r="J16" s="10">
        <f>J24+J33</f>
        <v>27000</v>
      </c>
      <c r="K16" s="10">
        <f t="shared" ref="K16:L16" si="3">K24+K33</f>
        <v>17000</v>
      </c>
      <c r="L16" s="10">
        <f t="shared" si="3"/>
        <v>20000</v>
      </c>
      <c r="M16" s="113"/>
      <c r="N16" s="113"/>
      <c r="O16" s="116"/>
    </row>
    <row r="17" spans="1:15" ht="31.5">
      <c r="A17" s="110"/>
      <c r="B17" s="110"/>
      <c r="C17" s="43" t="s">
        <v>30</v>
      </c>
      <c r="D17" s="6"/>
      <c r="E17" s="6" t="s">
        <v>9</v>
      </c>
      <c r="F17" s="7" t="s">
        <v>9</v>
      </c>
      <c r="G17" s="6" t="s">
        <v>9</v>
      </c>
      <c r="H17" s="10">
        <f>H23+H27+H32</f>
        <v>89140</v>
      </c>
      <c r="I17" s="10">
        <f>I23+I27+I32</f>
        <v>162000</v>
      </c>
      <c r="J17" s="47">
        <f>J23+J27+J32</f>
        <v>58401.279999999999</v>
      </c>
      <c r="K17" s="10">
        <f>K23+K27+K32</f>
        <v>50000</v>
      </c>
      <c r="L17" s="10">
        <f>L23+L27+L32</f>
        <v>60000</v>
      </c>
      <c r="M17" s="113"/>
      <c r="N17" s="113"/>
      <c r="O17" s="116"/>
    </row>
    <row r="18" spans="1:15" ht="31.5">
      <c r="A18" s="111"/>
      <c r="B18" s="111"/>
      <c r="C18" s="43" t="s">
        <v>27</v>
      </c>
      <c r="D18" s="6"/>
      <c r="E18" s="6"/>
      <c r="F18" s="7"/>
      <c r="G18" s="6"/>
      <c r="H18" s="10">
        <f>H34</f>
        <v>60000</v>
      </c>
      <c r="I18" s="10">
        <f>I34</f>
        <v>60000</v>
      </c>
      <c r="J18" s="10">
        <f>J34</f>
        <v>20000</v>
      </c>
      <c r="K18" s="10">
        <f>K34</f>
        <v>30000</v>
      </c>
      <c r="L18" s="10">
        <f>L34</f>
        <v>50000</v>
      </c>
      <c r="M18" s="114"/>
      <c r="N18" s="114"/>
      <c r="O18" s="117"/>
    </row>
    <row r="19" spans="1:15" ht="63">
      <c r="A19" s="11" t="s">
        <v>10</v>
      </c>
      <c r="B19" s="11" t="s">
        <v>11</v>
      </c>
      <c r="C19" s="11"/>
      <c r="D19" s="48"/>
      <c r="E19" s="48"/>
      <c r="F19" s="49" t="s">
        <v>40</v>
      </c>
      <c r="G19" s="48"/>
      <c r="H19" s="50">
        <f>H20</f>
        <v>25977</v>
      </c>
      <c r="I19" s="50">
        <f t="shared" ref="I19:L19" si="4">I20</f>
        <v>22000</v>
      </c>
      <c r="J19" s="51">
        <f>J20</f>
        <v>20401.28</v>
      </c>
      <c r="K19" s="50">
        <f t="shared" si="4"/>
        <v>23000</v>
      </c>
      <c r="L19" s="50">
        <f t="shared" si="4"/>
        <v>25000</v>
      </c>
      <c r="M19" s="9"/>
      <c r="N19" s="9"/>
      <c r="O19" s="9"/>
    </row>
    <row r="20" spans="1:15" ht="194.25" customHeight="1">
      <c r="A20" s="37" t="s">
        <v>12</v>
      </c>
      <c r="B20" s="37" t="s">
        <v>13</v>
      </c>
      <c r="C20" s="52"/>
      <c r="D20" s="38"/>
      <c r="E20" s="38"/>
      <c r="F20" s="39" t="s">
        <v>39</v>
      </c>
      <c r="G20" s="38" t="s">
        <v>14</v>
      </c>
      <c r="H20" s="40">
        <f>SUM(H21:H24)</f>
        <v>25977</v>
      </c>
      <c r="I20" s="40">
        <f t="shared" ref="I20:L20" si="5">SUM(I21:I24)</f>
        <v>22000</v>
      </c>
      <c r="J20" s="53">
        <f>SUM(J21:J24)</f>
        <v>20401.28</v>
      </c>
      <c r="K20" s="40">
        <f t="shared" si="5"/>
        <v>23000</v>
      </c>
      <c r="L20" s="40">
        <f t="shared" si="5"/>
        <v>25000</v>
      </c>
      <c r="M20" s="104" t="s">
        <v>53</v>
      </c>
      <c r="N20" s="43" t="s">
        <v>28</v>
      </c>
      <c r="O20" s="107" t="s">
        <v>29</v>
      </c>
    </row>
    <row r="21" spans="1:15" ht="47.25">
      <c r="A21" s="104" t="s">
        <v>15</v>
      </c>
      <c r="B21" s="104" t="s">
        <v>86</v>
      </c>
      <c r="C21" s="104" t="s">
        <v>22</v>
      </c>
      <c r="D21" s="7" t="s">
        <v>41</v>
      </c>
      <c r="E21" s="7" t="s">
        <v>42</v>
      </c>
      <c r="F21" s="7" t="s">
        <v>43</v>
      </c>
      <c r="G21" s="6">
        <v>244</v>
      </c>
      <c r="H21" s="10">
        <v>15000</v>
      </c>
      <c r="I21" s="12">
        <f>10000-6000</f>
        <v>4000</v>
      </c>
      <c r="J21" s="10">
        <v>6000</v>
      </c>
      <c r="K21" s="10">
        <v>10000</v>
      </c>
      <c r="L21" s="10">
        <v>15000</v>
      </c>
      <c r="M21" s="105"/>
      <c r="N21" s="30" t="s">
        <v>68</v>
      </c>
      <c r="O21" s="108"/>
    </row>
    <row r="22" spans="1:15" ht="31.5">
      <c r="A22" s="105"/>
      <c r="B22" s="105"/>
      <c r="C22" s="106"/>
      <c r="D22" s="7" t="s">
        <v>41</v>
      </c>
      <c r="E22" s="7" t="s">
        <v>42</v>
      </c>
      <c r="F22" s="7" t="s">
        <v>43</v>
      </c>
      <c r="G22" s="6">
        <v>850</v>
      </c>
      <c r="H22" s="10"/>
      <c r="I22" s="12">
        <v>6000</v>
      </c>
      <c r="J22" s="10">
        <v>6000</v>
      </c>
      <c r="K22" s="10">
        <v>6000</v>
      </c>
      <c r="L22" s="10"/>
      <c r="M22" s="105"/>
      <c r="N22" s="43" t="s">
        <v>69</v>
      </c>
      <c r="O22" s="108"/>
    </row>
    <row r="23" spans="1:15" ht="51.75" customHeight="1">
      <c r="A23" s="105"/>
      <c r="B23" s="105"/>
      <c r="C23" s="43" t="s">
        <v>30</v>
      </c>
      <c r="D23" s="7" t="s">
        <v>44</v>
      </c>
      <c r="E23" s="7" t="s">
        <v>45</v>
      </c>
      <c r="F23" s="7" t="s">
        <v>43</v>
      </c>
      <c r="G23" s="6">
        <v>244</v>
      </c>
      <c r="H23" s="10">
        <v>10977</v>
      </c>
      <c r="I23" s="12">
        <v>5000</v>
      </c>
      <c r="J23" s="47">
        <v>1401.28</v>
      </c>
      <c r="K23" s="10">
        <v>0</v>
      </c>
      <c r="L23" s="10">
        <v>0</v>
      </c>
      <c r="M23" s="105"/>
      <c r="N23" s="43" t="s">
        <v>70</v>
      </c>
      <c r="O23" s="108"/>
    </row>
    <row r="24" spans="1:15" ht="78.75">
      <c r="A24" s="106"/>
      <c r="B24" s="106"/>
      <c r="C24" s="43" t="s">
        <v>71</v>
      </c>
      <c r="D24" s="7" t="s">
        <v>46</v>
      </c>
      <c r="E24" s="7" t="s">
        <v>47</v>
      </c>
      <c r="F24" s="7" t="s">
        <v>43</v>
      </c>
      <c r="G24" s="6">
        <v>610</v>
      </c>
      <c r="H24" s="10">
        <v>0</v>
      </c>
      <c r="I24" s="10">
        <v>7000</v>
      </c>
      <c r="J24" s="10">
        <v>7000</v>
      </c>
      <c r="K24" s="10">
        <v>7000</v>
      </c>
      <c r="L24" s="10">
        <v>10000</v>
      </c>
      <c r="M24" s="106"/>
      <c r="N24" s="43" t="s">
        <v>72</v>
      </c>
      <c r="O24" s="109"/>
    </row>
    <row r="25" spans="1:15" ht="31.5">
      <c r="A25" s="11" t="s">
        <v>10</v>
      </c>
      <c r="B25" s="11" t="s">
        <v>16</v>
      </c>
      <c r="C25" s="37"/>
      <c r="D25" s="39"/>
      <c r="E25" s="39"/>
      <c r="F25" s="39"/>
      <c r="G25" s="38"/>
      <c r="H25" s="50">
        <f>H26</f>
        <v>35739</v>
      </c>
      <c r="I25" s="50">
        <f t="shared" ref="I25:L25" si="6">I26</f>
        <v>97000</v>
      </c>
      <c r="J25" s="50">
        <f>J27</f>
        <v>50000</v>
      </c>
      <c r="K25" s="50">
        <f>K27</f>
        <v>50000</v>
      </c>
      <c r="L25" s="50">
        <f t="shared" si="6"/>
        <v>50000</v>
      </c>
      <c r="M25" s="9"/>
      <c r="N25" s="9"/>
      <c r="O25" s="9"/>
    </row>
    <row r="26" spans="1:15" ht="31.5">
      <c r="A26" s="43" t="s">
        <v>17</v>
      </c>
      <c r="B26" s="43" t="s">
        <v>18</v>
      </c>
      <c r="C26" s="43"/>
      <c r="D26" s="7"/>
      <c r="E26" s="7"/>
      <c r="F26" s="7" t="s">
        <v>37</v>
      </c>
      <c r="G26" s="6"/>
      <c r="H26" s="12">
        <f>H27</f>
        <v>35739</v>
      </c>
      <c r="I26" s="12">
        <f>I27</f>
        <v>97000</v>
      </c>
      <c r="J26" s="10">
        <f>J27</f>
        <v>50000</v>
      </c>
      <c r="K26" s="10">
        <f>K27</f>
        <v>50000</v>
      </c>
      <c r="L26" s="10">
        <f>L27</f>
        <v>50000</v>
      </c>
      <c r="M26" s="122" t="s">
        <v>38</v>
      </c>
      <c r="N26" s="104" t="s">
        <v>73</v>
      </c>
      <c r="O26" s="107" t="s">
        <v>55</v>
      </c>
    </row>
    <row r="27" spans="1:15" ht="47.25">
      <c r="A27" s="43" t="s">
        <v>15</v>
      </c>
      <c r="B27" s="43" t="s">
        <v>19</v>
      </c>
      <c r="C27" s="43" t="s">
        <v>30</v>
      </c>
      <c r="D27" s="7">
        <v>904</v>
      </c>
      <c r="E27" s="7">
        <v>709</v>
      </c>
      <c r="F27" s="7" t="s">
        <v>48</v>
      </c>
      <c r="G27" s="6">
        <v>244</v>
      </c>
      <c r="H27" s="12">
        <f>97000-61261</f>
        <v>35739</v>
      </c>
      <c r="I27" s="10">
        <v>97000</v>
      </c>
      <c r="J27" s="10">
        <v>50000</v>
      </c>
      <c r="K27" s="10">
        <v>50000</v>
      </c>
      <c r="L27" s="10">
        <v>50000</v>
      </c>
      <c r="M27" s="122"/>
      <c r="N27" s="106"/>
      <c r="O27" s="109"/>
    </row>
    <row r="28" spans="1:15" ht="63">
      <c r="A28" s="11" t="s">
        <v>10</v>
      </c>
      <c r="B28" s="11" t="s">
        <v>76</v>
      </c>
      <c r="C28" s="43"/>
      <c r="D28" s="13"/>
      <c r="E28" s="7"/>
      <c r="F28" s="7"/>
      <c r="G28" s="6"/>
      <c r="H28" s="8">
        <f>H29</f>
        <v>413824</v>
      </c>
      <c r="I28" s="8">
        <f t="shared" ref="I28:L28" si="7">I29</f>
        <v>218350</v>
      </c>
      <c r="J28" s="8">
        <v>73200</v>
      </c>
      <c r="K28" s="8">
        <f t="shared" si="7"/>
        <v>120000</v>
      </c>
      <c r="L28" s="8">
        <f t="shared" si="7"/>
        <v>120000</v>
      </c>
      <c r="M28" s="9"/>
      <c r="N28" s="9"/>
      <c r="O28" s="9"/>
    </row>
    <row r="29" spans="1:15" ht="31.5">
      <c r="A29" s="37" t="s">
        <v>17</v>
      </c>
      <c r="B29" s="37" t="s">
        <v>20</v>
      </c>
      <c r="C29" s="37"/>
      <c r="D29" s="39"/>
      <c r="E29" s="39"/>
      <c r="F29" s="39" t="s">
        <v>49</v>
      </c>
      <c r="G29" s="38"/>
      <c r="H29" s="40">
        <f>SUM(H31:H34)</f>
        <v>413824</v>
      </c>
      <c r="I29" s="40">
        <f t="shared" ref="I29:L29" si="8">SUM(I31:I34)</f>
        <v>218350</v>
      </c>
      <c r="J29" s="40">
        <v>73200</v>
      </c>
      <c r="K29" s="40">
        <f t="shared" si="8"/>
        <v>120000</v>
      </c>
      <c r="L29" s="40">
        <f t="shared" si="8"/>
        <v>120000</v>
      </c>
      <c r="M29" s="9"/>
      <c r="N29" s="43"/>
      <c r="O29" s="9"/>
    </row>
    <row r="30" spans="1:15" ht="15.75">
      <c r="A30" s="123" t="s">
        <v>15</v>
      </c>
      <c r="B30" s="123" t="s">
        <v>21</v>
      </c>
      <c r="C30" s="9"/>
      <c r="D30" s="13"/>
      <c r="E30" s="13"/>
      <c r="F30" s="13"/>
      <c r="G30" s="9"/>
      <c r="H30" s="14"/>
      <c r="I30" s="14"/>
      <c r="J30" s="14"/>
      <c r="K30" s="14"/>
      <c r="L30" s="14"/>
      <c r="M30" s="122" t="s">
        <v>33</v>
      </c>
      <c r="N30" s="122" t="s">
        <v>36</v>
      </c>
      <c r="O30" s="107" t="s">
        <v>54</v>
      </c>
    </row>
    <row r="31" spans="1:15" ht="15.75">
      <c r="A31" s="123"/>
      <c r="B31" s="123"/>
      <c r="C31" s="43" t="s">
        <v>22</v>
      </c>
      <c r="D31" s="7">
        <v>902</v>
      </c>
      <c r="E31" s="7">
        <v>113</v>
      </c>
      <c r="F31" s="7" t="s">
        <v>50</v>
      </c>
      <c r="G31" s="6">
        <v>244</v>
      </c>
      <c r="H31" s="10">
        <v>281400</v>
      </c>
      <c r="I31" s="10">
        <v>68350</v>
      </c>
      <c r="J31" s="10">
        <v>26200</v>
      </c>
      <c r="K31" s="10">
        <v>80000</v>
      </c>
      <c r="L31" s="10">
        <v>50000</v>
      </c>
      <c r="M31" s="122"/>
      <c r="N31" s="122"/>
      <c r="O31" s="108"/>
    </row>
    <row r="32" spans="1:15" ht="15.75">
      <c r="A32" s="123"/>
      <c r="B32" s="123"/>
      <c r="C32" s="43" t="s">
        <v>23</v>
      </c>
      <c r="D32" s="7">
        <v>904</v>
      </c>
      <c r="E32" s="7">
        <v>702</v>
      </c>
      <c r="F32" s="7" t="s">
        <v>50</v>
      </c>
      <c r="G32" s="6">
        <v>612</v>
      </c>
      <c r="H32" s="12">
        <v>42424</v>
      </c>
      <c r="I32" s="12">
        <v>60000</v>
      </c>
      <c r="J32" s="10">
        <v>7000</v>
      </c>
      <c r="K32" s="10"/>
      <c r="L32" s="10">
        <v>10000</v>
      </c>
      <c r="M32" s="122"/>
      <c r="N32" s="122"/>
      <c r="O32" s="108"/>
    </row>
    <row r="33" spans="1:20" ht="68.25" customHeight="1">
      <c r="A33" s="123"/>
      <c r="B33" s="123"/>
      <c r="C33" s="43" t="s">
        <v>24</v>
      </c>
      <c r="D33" s="7">
        <v>905</v>
      </c>
      <c r="E33" s="7">
        <v>801</v>
      </c>
      <c r="F33" s="7" t="s">
        <v>50</v>
      </c>
      <c r="G33" s="6">
        <v>612</v>
      </c>
      <c r="H33" s="10">
        <v>30000</v>
      </c>
      <c r="I33" s="12">
        <v>30000</v>
      </c>
      <c r="J33" s="10">
        <v>20000</v>
      </c>
      <c r="K33" s="10">
        <v>10000</v>
      </c>
      <c r="L33" s="10">
        <v>10000</v>
      </c>
      <c r="M33" s="122"/>
      <c r="N33" s="122"/>
      <c r="O33" s="109"/>
    </row>
    <row r="34" spans="1:20" ht="63" customHeight="1">
      <c r="A34" s="43" t="s">
        <v>25</v>
      </c>
      <c r="B34" s="43" t="s">
        <v>26</v>
      </c>
      <c r="C34" s="43" t="s">
        <v>27</v>
      </c>
      <c r="D34" s="7">
        <v>911</v>
      </c>
      <c r="E34" s="7">
        <v>503</v>
      </c>
      <c r="F34" s="7" t="s">
        <v>51</v>
      </c>
      <c r="G34" s="6">
        <v>540</v>
      </c>
      <c r="H34" s="10">
        <v>60000</v>
      </c>
      <c r="I34" s="10">
        <v>60000</v>
      </c>
      <c r="J34" s="10">
        <v>20000</v>
      </c>
      <c r="K34" s="10">
        <v>30000</v>
      </c>
      <c r="L34" s="10">
        <v>50000</v>
      </c>
      <c r="M34" s="61" t="s">
        <v>32</v>
      </c>
      <c r="N34" s="61" t="s">
        <v>35</v>
      </c>
      <c r="O34" s="15" t="s">
        <v>34</v>
      </c>
    </row>
    <row r="35" spans="1:20" ht="49.5" customHeight="1">
      <c r="A35" s="11" t="s">
        <v>10</v>
      </c>
      <c r="B35" s="54" t="s">
        <v>77</v>
      </c>
      <c r="C35" s="55"/>
      <c r="D35" s="55"/>
      <c r="E35" s="55"/>
      <c r="F35" s="56" t="s">
        <v>59</v>
      </c>
      <c r="G35" s="55"/>
      <c r="H35" s="55"/>
      <c r="I35" s="57">
        <v>15000</v>
      </c>
      <c r="J35" s="57">
        <f>J36</f>
        <v>5000</v>
      </c>
      <c r="K35" s="57">
        <f t="shared" ref="K35:L36" si="9">K36</f>
        <v>5000</v>
      </c>
      <c r="L35" s="57">
        <f t="shared" si="9"/>
        <v>5000</v>
      </c>
      <c r="M35" s="17"/>
      <c r="N35" s="17"/>
      <c r="O35" s="17"/>
    </row>
    <row r="36" spans="1:20" ht="37.5" customHeight="1">
      <c r="A36" s="37" t="s">
        <v>17</v>
      </c>
      <c r="B36" s="58" t="s">
        <v>60</v>
      </c>
      <c r="C36" s="55"/>
      <c r="D36" s="55"/>
      <c r="E36" s="55"/>
      <c r="F36" s="59" t="s">
        <v>61</v>
      </c>
      <c r="G36" s="55"/>
      <c r="H36" s="55"/>
      <c r="I36" s="60">
        <v>15000</v>
      </c>
      <c r="J36" s="60">
        <f>J37</f>
        <v>5000</v>
      </c>
      <c r="K36" s="60">
        <f t="shared" si="9"/>
        <v>5000</v>
      </c>
      <c r="L36" s="60">
        <f t="shared" si="9"/>
        <v>5000</v>
      </c>
      <c r="M36" s="17"/>
      <c r="N36" s="17"/>
      <c r="O36" s="118" t="s">
        <v>63</v>
      </c>
    </row>
    <row r="37" spans="1:20" ht="266.25" customHeight="1">
      <c r="A37" s="20" t="s">
        <v>15</v>
      </c>
      <c r="B37" s="31" t="s">
        <v>62</v>
      </c>
      <c r="C37" s="43" t="s">
        <v>22</v>
      </c>
      <c r="D37" s="21">
        <v>902</v>
      </c>
      <c r="E37" s="17">
        <v>113</v>
      </c>
      <c r="F37" s="18" t="s">
        <v>61</v>
      </c>
      <c r="G37" s="21">
        <v>240</v>
      </c>
      <c r="H37" s="19"/>
      <c r="I37" s="29">
        <v>15000</v>
      </c>
      <c r="J37" s="29">
        <v>5000</v>
      </c>
      <c r="K37" s="29">
        <v>5000</v>
      </c>
      <c r="L37" s="29">
        <v>5000</v>
      </c>
      <c r="M37" s="32" t="s">
        <v>74</v>
      </c>
      <c r="N37" s="32" t="s">
        <v>66</v>
      </c>
      <c r="O37" s="119"/>
    </row>
    <row r="38" spans="1:20" ht="13.5" customHeight="1">
      <c r="A38" s="22"/>
      <c r="B38" s="23"/>
      <c r="C38" s="3"/>
      <c r="D38" s="3"/>
      <c r="E38" s="3"/>
      <c r="F38" s="4"/>
      <c r="G38" s="3"/>
      <c r="H38" s="3"/>
      <c r="I38" s="3"/>
      <c r="J38" s="3"/>
      <c r="K38" s="3"/>
      <c r="L38" s="3"/>
      <c r="M38" s="3"/>
      <c r="N38" s="3"/>
      <c r="O38" s="3"/>
    </row>
    <row r="39" spans="1:20" ht="16.5" customHeight="1">
      <c r="A39" s="120" t="s">
        <v>64</v>
      </c>
      <c r="B39" s="120"/>
      <c r="C39" s="120"/>
      <c r="D39" s="120"/>
      <c r="E39" s="120"/>
      <c r="F39" s="120"/>
      <c r="G39" s="120"/>
      <c r="H39" s="120"/>
      <c r="I39" s="120"/>
      <c r="J39" s="24"/>
      <c r="K39" s="25"/>
      <c r="L39" s="25"/>
      <c r="M39" s="25"/>
      <c r="N39" s="26"/>
      <c r="O39" s="26"/>
      <c r="P39" s="26"/>
      <c r="Q39" s="26"/>
      <c r="R39" s="26"/>
      <c r="S39" s="26"/>
      <c r="T39" s="26"/>
    </row>
    <row r="40" spans="1:20" ht="16.5">
      <c r="A40" s="27" t="s">
        <v>78</v>
      </c>
      <c r="B40" s="27"/>
      <c r="C40" s="27"/>
      <c r="D40" s="27"/>
      <c r="E40" s="27"/>
      <c r="F40" s="27"/>
      <c r="G40" s="27"/>
      <c r="H40" s="27"/>
      <c r="I40" s="27"/>
      <c r="J40" s="28"/>
      <c r="K40" s="25"/>
      <c r="L40" s="25"/>
      <c r="N40" s="25" t="s">
        <v>65</v>
      </c>
      <c r="O40" s="26"/>
      <c r="P40" s="26"/>
      <c r="Q40" s="26"/>
      <c r="R40" s="26"/>
      <c r="S40" s="26"/>
      <c r="T40" s="26"/>
    </row>
    <row r="41" spans="1:20" ht="16.5">
      <c r="A41" s="121"/>
      <c r="B41" s="121"/>
      <c r="C41" s="121"/>
      <c r="D41" s="121"/>
      <c r="E41" s="121"/>
      <c r="F41" s="121"/>
      <c r="G41" s="121"/>
      <c r="H41" s="121"/>
      <c r="I41" s="121"/>
      <c r="J41" s="33"/>
      <c r="K41" s="34"/>
      <c r="L41" s="34"/>
      <c r="M41" s="34"/>
    </row>
  </sheetData>
  <mergeCells count="31">
    <mergeCell ref="O36:O37"/>
    <mergeCell ref="A39:I39"/>
    <mergeCell ref="A41:I41"/>
    <mergeCell ref="M26:M27"/>
    <mergeCell ref="N26:N27"/>
    <mergeCell ref="O26:O27"/>
    <mergeCell ref="A30:A33"/>
    <mergeCell ref="B30:B33"/>
    <mergeCell ref="M30:M33"/>
    <mergeCell ref="N30:N33"/>
    <mergeCell ref="O30:O33"/>
    <mergeCell ref="A13:A18"/>
    <mergeCell ref="B13:B18"/>
    <mergeCell ref="M13:M18"/>
    <mergeCell ref="N13:N18"/>
    <mergeCell ref="O13:O18"/>
    <mergeCell ref="M20:M24"/>
    <mergeCell ref="O20:O24"/>
    <mergeCell ref="A21:A24"/>
    <mergeCell ref="B21:B24"/>
    <mergeCell ref="C21:C22"/>
    <mergeCell ref="N6:O6"/>
    <mergeCell ref="A8:O8"/>
    <mergeCell ref="A10:A11"/>
    <mergeCell ref="B10:B11"/>
    <mergeCell ref="C10:C11"/>
    <mergeCell ref="D10:G10"/>
    <mergeCell ref="H10:L10"/>
    <mergeCell ref="M10:M11"/>
    <mergeCell ref="N10:N11"/>
    <mergeCell ref="O10:O11"/>
  </mergeCells>
  <hyperlinks>
    <hyperlink ref="D10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2"/>
  <sheetViews>
    <sheetView tabSelected="1" topLeftCell="C1" workbookViewId="0">
      <selection activeCell="S14" sqref="S14"/>
    </sheetView>
  </sheetViews>
  <sheetFormatPr defaultColWidth="8.7109375" defaultRowHeight="12.75"/>
  <cols>
    <col min="1" max="1" width="18.42578125" style="1" customWidth="1"/>
    <col min="2" max="2" width="34" style="1" customWidth="1"/>
    <col min="3" max="3" width="23.5703125" style="1" customWidth="1"/>
    <col min="4" max="4" width="8.7109375" style="1" hidden="1" customWidth="1"/>
    <col min="5" max="5" width="7.42578125" style="1" hidden="1" customWidth="1"/>
    <col min="6" max="6" width="13.28515625" style="2" hidden="1" customWidth="1"/>
    <col min="7" max="7" width="8.140625" style="1" hidden="1" customWidth="1"/>
    <col min="8" max="9" width="11.7109375" style="1" customWidth="1"/>
    <col min="10" max="10" width="11.42578125" style="1" customWidth="1"/>
    <col min="11" max="11" width="11.42578125" style="83" customWidth="1"/>
    <col min="12" max="12" width="12.140625" style="94" customWidth="1"/>
    <col min="13" max="14" width="12.140625" style="1" customWidth="1"/>
    <col min="15" max="15" width="42.42578125" style="1" customWidth="1"/>
    <col min="16" max="16" width="61.140625" style="1" customWidth="1"/>
    <col min="17" max="17" width="14.7109375" style="1" customWidth="1"/>
    <col min="18" max="18" width="9.140625" style="1" bestFit="1" customWidth="1"/>
    <col min="19" max="16384" width="8.7109375" style="1"/>
  </cols>
  <sheetData>
    <row r="1" spans="1:18" ht="18.75">
      <c r="A1" s="3"/>
      <c r="B1" s="3"/>
      <c r="C1" s="3"/>
      <c r="D1" s="3"/>
      <c r="E1" s="3"/>
      <c r="F1" s="4"/>
      <c r="G1" s="3"/>
      <c r="H1" s="3"/>
      <c r="I1" s="3"/>
      <c r="J1" s="3"/>
      <c r="K1" s="68"/>
      <c r="L1" s="88"/>
      <c r="M1" s="3"/>
      <c r="N1" s="3"/>
      <c r="O1" s="5"/>
      <c r="P1" s="85" t="s">
        <v>108</v>
      </c>
      <c r="Q1" s="86"/>
    </row>
    <row r="2" spans="1:18" ht="18.75">
      <c r="A2" s="3"/>
      <c r="B2" s="3"/>
      <c r="C2" s="3"/>
      <c r="D2" s="3"/>
      <c r="E2" s="3"/>
      <c r="F2" s="4"/>
      <c r="G2" s="3"/>
      <c r="H2" s="3"/>
      <c r="I2" s="3"/>
      <c r="J2" s="3"/>
      <c r="K2" s="68"/>
      <c r="L2" s="88"/>
      <c r="M2" s="3"/>
      <c r="N2" s="3"/>
      <c r="O2" s="5"/>
      <c r="P2" s="85" t="s">
        <v>67</v>
      </c>
      <c r="Q2" s="86"/>
    </row>
    <row r="3" spans="1:18" ht="18.75">
      <c r="A3" s="3"/>
      <c r="B3" s="3"/>
      <c r="C3" s="3"/>
      <c r="D3" s="3"/>
      <c r="E3" s="3"/>
      <c r="F3" s="4"/>
      <c r="G3" s="3"/>
      <c r="H3" s="3"/>
      <c r="I3" s="3"/>
      <c r="J3" s="3"/>
      <c r="K3" s="68"/>
      <c r="L3" s="88"/>
      <c r="M3" s="3"/>
      <c r="N3" s="3"/>
      <c r="O3" s="5"/>
      <c r="P3" s="85" t="s">
        <v>56</v>
      </c>
      <c r="Q3" s="86"/>
    </row>
    <row r="4" spans="1:18" ht="18.75">
      <c r="A4" s="3"/>
      <c r="B4" s="3"/>
      <c r="C4" s="3"/>
      <c r="D4" s="3"/>
      <c r="E4" s="3"/>
      <c r="F4" s="4"/>
      <c r="G4" s="3"/>
      <c r="H4" s="3"/>
      <c r="I4" s="3"/>
      <c r="J4" s="3"/>
      <c r="K4" s="68"/>
      <c r="L4" s="88"/>
      <c r="M4" s="3"/>
      <c r="N4" s="3"/>
      <c r="O4" s="5"/>
      <c r="P4" s="85"/>
      <c r="Q4" s="86"/>
    </row>
    <row r="5" spans="1:18" ht="18.75">
      <c r="A5" s="3"/>
      <c r="B5" s="3"/>
      <c r="C5" s="3"/>
      <c r="D5" s="3"/>
      <c r="E5" s="3"/>
      <c r="F5" s="4"/>
      <c r="G5" s="3"/>
      <c r="H5" s="3"/>
      <c r="I5" s="3"/>
      <c r="J5" s="3"/>
      <c r="K5" s="68"/>
      <c r="L5" s="88"/>
      <c r="M5" s="3"/>
      <c r="N5" s="3"/>
      <c r="O5" s="5"/>
      <c r="P5" s="85"/>
      <c r="Q5" s="86"/>
    </row>
    <row r="6" spans="1:18" ht="18.75">
      <c r="A6" s="3"/>
      <c r="B6" s="3"/>
      <c r="C6" s="3"/>
      <c r="D6" s="3"/>
      <c r="E6" s="3"/>
      <c r="F6" s="4"/>
      <c r="G6" s="3"/>
      <c r="H6" s="3"/>
      <c r="I6" s="3"/>
      <c r="J6" s="3"/>
      <c r="K6" s="68"/>
      <c r="L6" s="88"/>
      <c r="M6" s="3"/>
      <c r="N6" s="3"/>
      <c r="O6" s="5"/>
      <c r="P6" s="85" t="s">
        <v>57</v>
      </c>
      <c r="Q6" s="86"/>
    </row>
    <row r="7" spans="1:18" ht="61.5" customHeight="1">
      <c r="A7" s="3"/>
      <c r="B7" s="3"/>
      <c r="C7" s="3"/>
      <c r="D7" s="3"/>
      <c r="E7" s="3"/>
      <c r="F7" s="4"/>
      <c r="G7" s="3"/>
      <c r="H7" s="3"/>
      <c r="I7" s="3"/>
      <c r="J7" s="3"/>
      <c r="K7" s="68"/>
      <c r="L7" s="88"/>
      <c r="M7" s="3"/>
      <c r="N7" s="3"/>
      <c r="P7" s="124" t="s">
        <v>107</v>
      </c>
      <c r="Q7" s="124"/>
    </row>
    <row r="8" spans="1:18" ht="18.75">
      <c r="A8" s="3"/>
      <c r="B8" s="3"/>
      <c r="C8" s="3"/>
      <c r="D8" s="3"/>
      <c r="E8" s="3"/>
      <c r="F8" s="4"/>
      <c r="G8" s="3"/>
      <c r="H8" s="3"/>
      <c r="I8" s="3"/>
      <c r="J8" s="3"/>
      <c r="K8" s="68"/>
      <c r="L8" s="88"/>
      <c r="M8" s="3"/>
      <c r="N8" s="3"/>
      <c r="P8" s="62"/>
      <c r="Q8" s="62"/>
    </row>
    <row r="9" spans="1:18" ht="22.5">
      <c r="A9" s="125" t="s">
        <v>100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</row>
    <row r="10" spans="1:18">
      <c r="A10" s="3"/>
      <c r="B10" s="3"/>
      <c r="C10" s="3"/>
      <c r="D10" s="3"/>
      <c r="E10" s="3"/>
      <c r="F10" s="4"/>
      <c r="G10" s="3"/>
      <c r="H10" s="3"/>
      <c r="I10" s="3"/>
      <c r="J10" s="3"/>
      <c r="K10" s="68"/>
      <c r="L10" s="88"/>
      <c r="M10" s="3"/>
      <c r="N10" s="3"/>
      <c r="O10" s="3"/>
      <c r="P10" s="3"/>
      <c r="Q10" s="3"/>
    </row>
    <row r="11" spans="1:18" ht="15.75">
      <c r="A11" s="98" t="s">
        <v>80</v>
      </c>
      <c r="B11" s="100" t="s">
        <v>81</v>
      </c>
      <c r="C11" s="100" t="s">
        <v>0</v>
      </c>
      <c r="D11" s="101" t="s">
        <v>1</v>
      </c>
      <c r="E11" s="101"/>
      <c r="F11" s="101"/>
      <c r="G11" s="101"/>
      <c r="H11" s="126" t="s">
        <v>82</v>
      </c>
      <c r="I11" s="127"/>
      <c r="J11" s="127"/>
      <c r="K11" s="127"/>
      <c r="L11" s="127"/>
      <c r="M11" s="128"/>
      <c r="N11" s="129"/>
      <c r="O11" s="100" t="s">
        <v>83</v>
      </c>
      <c r="P11" s="100" t="s">
        <v>84</v>
      </c>
      <c r="Q11" s="103" t="s">
        <v>85</v>
      </c>
    </row>
    <row r="12" spans="1:18" ht="72" customHeight="1">
      <c r="A12" s="99"/>
      <c r="B12" s="100"/>
      <c r="C12" s="100"/>
      <c r="D12" s="63" t="s">
        <v>2</v>
      </c>
      <c r="E12" s="63" t="s">
        <v>3</v>
      </c>
      <c r="F12" s="42" t="s">
        <v>4</v>
      </c>
      <c r="G12" s="63" t="s">
        <v>5</v>
      </c>
      <c r="H12" s="63">
        <v>2016</v>
      </c>
      <c r="I12" s="63">
        <v>2017</v>
      </c>
      <c r="J12" s="63">
        <v>2018</v>
      </c>
      <c r="K12" s="69">
        <v>2019</v>
      </c>
      <c r="L12" s="87">
        <v>2020</v>
      </c>
      <c r="M12" s="67">
        <v>2021</v>
      </c>
      <c r="N12" s="67">
        <v>2022</v>
      </c>
      <c r="O12" s="100"/>
      <c r="P12" s="100"/>
      <c r="Q12" s="103"/>
    </row>
    <row r="13" spans="1:18" ht="15.7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4</v>
      </c>
      <c r="I13" s="6">
        <v>5</v>
      </c>
      <c r="J13" s="6">
        <v>6</v>
      </c>
      <c r="K13" s="70">
        <v>7</v>
      </c>
      <c r="L13" s="6">
        <v>8</v>
      </c>
      <c r="M13" s="6">
        <v>9</v>
      </c>
      <c r="N13" s="6">
        <v>10</v>
      </c>
      <c r="O13" s="6">
        <v>11</v>
      </c>
      <c r="P13" s="6">
        <v>12</v>
      </c>
      <c r="Q13" s="6">
        <v>13</v>
      </c>
      <c r="R13" s="95"/>
    </row>
    <row r="14" spans="1:18" ht="15.75">
      <c r="A14" s="110" t="s">
        <v>6</v>
      </c>
      <c r="B14" s="110" t="s">
        <v>101</v>
      </c>
      <c r="C14" s="64" t="s">
        <v>8</v>
      </c>
      <c r="D14" s="6" t="s">
        <v>9</v>
      </c>
      <c r="E14" s="6" t="s">
        <v>9</v>
      </c>
      <c r="F14" s="7" t="s">
        <v>9</v>
      </c>
      <c r="G14" s="6" t="s">
        <v>9</v>
      </c>
      <c r="H14" s="8">
        <f>H20+H26+H29</f>
        <v>475540</v>
      </c>
      <c r="I14" s="8">
        <f>I20+I26+I29+I36</f>
        <v>352350</v>
      </c>
      <c r="J14" s="46">
        <f>J20+J26+J29+J36</f>
        <v>148601.28</v>
      </c>
      <c r="K14" s="46">
        <f t="shared" ref="K14:L14" si="0">K20+K26+K29+K36</f>
        <v>198386.58000000002</v>
      </c>
      <c r="L14" s="8">
        <f t="shared" si="0"/>
        <v>159000</v>
      </c>
      <c r="M14" s="8">
        <f>M20+M26+M29+M36</f>
        <v>198000</v>
      </c>
      <c r="N14" s="8">
        <f>N20+N26+N29+N36</f>
        <v>198000</v>
      </c>
      <c r="O14" s="112"/>
      <c r="P14" s="112"/>
      <c r="Q14" s="115"/>
      <c r="R14" s="16"/>
    </row>
    <row r="15" spans="1:18" ht="31.5">
      <c r="A15" s="110"/>
      <c r="B15" s="110"/>
      <c r="C15" s="65" t="s">
        <v>75</v>
      </c>
      <c r="D15" s="6"/>
      <c r="E15" s="6"/>
      <c r="F15" s="7"/>
      <c r="G15" s="6"/>
      <c r="H15" s="10">
        <f>H20+H29+H36+H26</f>
        <v>475540</v>
      </c>
      <c r="I15" s="10">
        <f t="shared" ref="I15:L15" si="1">I20+I29+I36+I26</f>
        <v>352350</v>
      </c>
      <c r="J15" s="47">
        <f>J20+J29+J36+J26</f>
        <v>148601.28</v>
      </c>
      <c r="K15" s="72">
        <f t="shared" si="1"/>
        <v>198386.58000000002</v>
      </c>
      <c r="L15" s="10">
        <f t="shared" si="1"/>
        <v>159000</v>
      </c>
      <c r="M15" s="10">
        <f>M14</f>
        <v>198000</v>
      </c>
      <c r="N15" s="10">
        <f>N14</f>
        <v>198000</v>
      </c>
      <c r="O15" s="113"/>
      <c r="P15" s="113"/>
      <c r="Q15" s="116"/>
      <c r="R15" s="16"/>
    </row>
    <row r="16" spans="1:18" ht="15.75">
      <c r="A16" s="110"/>
      <c r="B16" s="110"/>
      <c r="C16" s="65" t="s">
        <v>22</v>
      </c>
      <c r="D16" s="6"/>
      <c r="E16" s="6" t="s">
        <v>9</v>
      </c>
      <c r="F16" s="7" t="s">
        <v>9</v>
      </c>
      <c r="G16" s="6" t="s">
        <v>9</v>
      </c>
      <c r="H16" s="10">
        <f>H22+H32</f>
        <v>296400</v>
      </c>
      <c r="I16" s="10">
        <f>I22+I32+I23+I38</f>
        <v>93350</v>
      </c>
      <c r="J16" s="10">
        <v>43200</v>
      </c>
      <c r="K16" s="12">
        <f t="shared" ref="K16:L16" si="2">K22+K32+K23+K38</f>
        <v>100285</v>
      </c>
      <c r="L16" s="10">
        <f t="shared" si="2"/>
        <v>101000</v>
      </c>
      <c r="M16" s="10">
        <f>M22+M23+M32+M38</f>
        <v>101000</v>
      </c>
      <c r="N16" s="10">
        <f>N22+N23+N32+N38</f>
        <v>101000</v>
      </c>
      <c r="O16" s="113"/>
      <c r="P16" s="113"/>
      <c r="Q16" s="116"/>
      <c r="R16" s="16"/>
    </row>
    <row r="17" spans="1:17" ht="15.75">
      <c r="A17" s="110"/>
      <c r="B17" s="110"/>
      <c r="C17" s="65" t="s">
        <v>31</v>
      </c>
      <c r="D17" s="6"/>
      <c r="E17" s="6" t="s">
        <v>9</v>
      </c>
      <c r="F17" s="7" t="s">
        <v>9</v>
      </c>
      <c r="G17" s="6" t="s">
        <v>9</v>
      </c>
      <c r="H17" s="10">
        <f>H25+H34</f>
        <v>30000</v>
      </c>
      <c r="I17" s="10">
        <f>I25+I34</f>
        <v>37000</v>
      </c>
      <c r="J17" s="10">
        <f>J25+J34</f>
        <v>27000</v>
      </c>
      <c r="K17" s="12">
        <f t="shared" ref="K17:L17" si="3">K25+K34</f>
        <v>16700</v>
      </c>
      <c r="L17" s="10">
        <f t="shared" si="3"/>
        <v>17000</v>
      </c>
      <c r="M17" s="10">
        <f>M25+M34</f>
        <v>17000</v>
      </c>
      <c r="N17" s="10">
        <f>N25+N34</f>
        <v>17000</v>
      </c>
      <c r="O17" s="113"/>
      <c r="P17" s="113"/>
      <c r="Q17" s="116"/>
    </row>
    <row r="18" spans="1:17" ht="31.5">
      <c r="A18" s="110"/>
      <c r="B18" s="110"/>
      <c r="C18" s="65" t="s">
        <v>30</v>
      </c>
      <c r="D18" s="6"/>
      <c r="E18" s="6" t="s">
        <v>9</v>
      </c>
      <c r="F18" s="7" t="s">
        <v>9</v>
      </c>
      <c r="G18" s="6" t="s">
        <v>9</v>
      </c>
      <c r="H18" s="10">
        <f t="shared" ref="H18:N18" si="4">H24+H28+H33</f>
        <v>89140</v>
      </c>
      <c r="I18" s="10">
        <f t="shared" si="4"/>
        <v>162000</v>
      </c>
      <c r="J18" s="47">
        <f t="shared" si="4"/>
        <v>58401.279999999999</v>
      </c>
      <c r="K18" s="72">
        <f t="shared" si="4"/>
        <v>51401.58</v>
      </c>
      <c r="L18" s="10">
        <f t="shared" si="4"/>
        <v>41000</v>
      </c>
      <c r="M18" s="10">
        <f t="shared" si="4"/>
        <v>50000</v>
      </c>
      <c r="N18" s="10">
        <f t="shared" si="4"/>
        <v>50000</v>
      </c>
      <c r="O18" s="113"/>
      <c r="P18" s="113"/>
      <c r="Q18" s="116"/>
    </row>
    <row r="19" spans="1:17" ht="15.75">
      <c r="A19" s="111"/>
      <c r="B19" s="111"/>
      <c r="C19" s="65" t="s">
        <v>27</v>
      </c>
      <c r="D19" s="6"/>
      <c r="E19" s="6"/>
      <c r="F19" s="7"/>
      <c r="G19" s="6"/>
      <c r="H19" s="10">
        <f t="shared" ref="H19:N19" si="5">H35</f>
        <v>60000</v>
      </c>
      <c r="I19" s="10">
        <f t="shared" si="5"/>
        <v>60000</v>
      </c>
      <c r="J19" s="10">
        <f t="shared" si="5"/>
        <v>20000</v>
      </c>
      <c r="K19" s="12">
        <f t="shared" si="5"/>
        <v>30000</v>
      </c>
      <c r="L19" s="10">
        <f t="shared" si="5"/>
        <v>0</v>
      </c>
      <c r="M19" s="10">
        <f t="shared" si="5"/>
        <v>30000</v>
      </c>
      <c r="N19" s="10">
        <f t="shared" si="5"/>
        <v>30000</v>
      </c>
      <c r="O19" s="114"/>
      <c r="P19" s="114"/>
      <c r="Q19" s="117"/>
    </row>
    <row r="20" spans="1:17" ht="63">
      <c r="A20" s="11" t="s">
        <v>102</v>
      </c>
      <c r="B20" s="11" t="s">
        <v>11</v>
      </c>
      <c r="C20" s="11"/>
      <c r="D20" s="48"/>
      <c r="E20" s="48"/>
      <c r="F20" s="49" t="s">
        <v>40</v>
      </c>
      <c r="G20" s="48"/>
      <c r="H20" s="50">
        <f>H21</f>
        <v>25977</v>
      </c>
      <c r="I20" s="50">
        <f t="shared" ref="I20:L20" si="6">I21</f>
        <v>22000</v>
      </c>
      <c r="J20" s="51">
        <f>J21</f>
        <v>20401.28</v>
      </c>
      <c r="K20" s="73">
        <f t="shared" si="6"/>
        <v>24401.58</v>
      </c>
      <c r="L20" s="50">
        <f t="shared" si="6"/>
        <v>23000</v>
      </c>
      <c r="M20" s="50">
        <f>M21</f>
        <v>23000</v>
      </c>
      <c r="N20" s="50">
        <f>N21</f>
        <v>23000</v>
      </c>
      <c r="O20" s="9"/>
      <c r="P20" s="9"/>
      <c r="Q20" s="9"/>
    </row>
    <row r="21" spans="1:17" ht="195.75" customHeight="1">
      <c r="A21" s="37" t="s">
        <v>12</v>
      </c>
      <c r="B21" s="37" t="s">
        <v>13</v>
      </c>
      <c r="C21" s="52"/>
      <c r="D21" s="38"/>
      <c r="E21" s="38"/>
      <c r="F21" s="39" t="s">
        <v>39</v>
      </c>
      <c r="G21" s="38" t="s">
        <v>14</v>
      </c>
      <c r="H21" s="40">
        <f>SUM(H22:H25)</f>
        <v>25977</v>
      </c>
      <c r="I21" s="40">
        <f t="shared" ref="I21:L21" si="7">SUM(I22:I25)</f>
        <v>22000</v>
      </c>
      <c r="J21" s="53">
        <f>SUM(J22:J25)</f>
        <v>20401.28</v>
      </c>
      <c r="K21" s="75">
        <f t="shared" si="7"/>
        <v>24401.58</v>
      </c>
      <c r="L21" s="40">
        <f t="shared" si="7"/>
        <v>23000</v>
      </c>
      <c r="M21" s="40">
        <f>SUM(M22:M25)</f>
        <v>23000</v>
      </c>
      <c r="N21" s="40">
        <f>SUM(N22:N25)</f>
        <v>23000</v>
      </c>
      <c r="O21" s="104" t="s">
        <v>106</v>
      </c>
      <c r="P21" s="65" t="s">
        <v>87</v>
      </c>
      <c r="Q21" s="107" t="s">
        <v>29</v>
      </c>
    </row>
    <row r="22" spans="1:17" ht="47.25">
      <c r="A22" s="104" t="s">
        <v>15</v>
      </c>
      <c r="B22" s="104" t="s">
        <v>86</v>
      </c>
      <c r="C22" s="104" t="s">
        <v>22</v>
      </c>
      <c r="D22" s="7" t="s">
        <v>41</v>
      </c>
      <c r="E22" s="7" t="s">
        <v>42</v>
      </c>
      <c r="F22" s="7" t="s">
        <v>43</v>
      </c>
      <c r="G22" s="6">
        <v>244</v>
      </c>
      <c r="H22" s="10">
        <v>15000</v>
      </c>
      <c r="I22" s="12">
        <f>10000-6000</f>
        <v>4000</v>
      </c>
      <c r="J22" s="10">
        <v>6000</v>
      </c>
      <c r="K22" s="12">
        <v>10000</v>
      </c>
      <c r="L22" s="10">
        <v>10000</v>
      </c>
      <c r="M22" s="10">
        <v>10000</v>
      </c>
      <c r="N22" s="10">
        <v>10000</v>
      </c>
      <c r="O22" s="105"/>
      <c r="P22" s="30" t="s">
        <v>88</v>
      </c>
      <c r="Q22" s="108"/>
    </row>
    <row r="23" spans="1:17" ht="31.5">
      <c r="A23" s="105"/>
      <c r="B23" s="105"/>
      <c r="C23" s="106"/>
      <c r="D23" s="7" t="s">
        <v>41</v>
      </c>
      <c r="E23" s="7" t="s">
        <v>42</v>
      </c>
      <c r="F23" s="7" t="s">
        <v>43</v>
      </c>
      <c r="G23" s="6">
        <v>850</v>
      </c>
      <c r="H23" s="10"/>
      <c r="I23" s="12">
        <v>6000</v>
      </c>
      <c r="J23" s="10">
        <v>6000</v>
      </c>
      <c r="K23" s="12">
        <v>6000</v>
      </c>
      <c r="L23" s="10">
        <v>6000</v>
      </c>
      <c r="M23" s="10">
        <v>6000</v>
      </c>
      <c r="N23" s="10">
        <v>6000</v>
      </c>
      <c r="O23" s="105"/>
      <c r="P23" s="65" t="s">
        <v>89</v>
      </c>
      <c r="Q23" s="108"/>
    </row>
    <row r="24" spans="1:17" ht="52.5" customHeight="1">
      <c r="A24" s="105"/>
      <c r="B24" s="105"/>
      <c r="C24" s="65" t="s">
        <v>30</v>
      </c>
      <c r="D24" s="7" t="s">
        <v>44</v>
      </c>
      <c r="E24" s="7" t="s">
        <v>45</v>
      </c>
      <c r="F24" s="7" t="s">
        <v>43</v>
      </c>
      <c r="G24" s="6">
        <v>244</v>
      </c>
      <c r="H24" s="10">
        <v>10977</v>
      </c>
      <c r="I24" s="12">
        <v>5000</v>
      </c>
      <c r="J24" s="47">
        <v>1401.28</v>
      </c>
      <c r="K24" s="77">
        <v>1401.58</v>
      </c>
      <c r="L24" s="89"/>
      <c r="M24" s="10"/>
      <c r="N24" s="10"/>
      <c r="O24" s="105"/>
      <c r="P24" s="84" t="s">
        <v>90</v>
      </c>
      <c r="Q24" s="108"/>
    </row>
    <row r="25" spans="1:17" ht="72" customHeight="1">
      <c r="A25" s="106"/>
      <c r="B25" s="106"/>
      <c r="C25" s="65" t="s">
        <v>71</v>
      </c>
      <c r="D25" s="7" t="s">
        <v>46</v>
      </c>
      <c r="E25" s="7" t="s">
        <v>47</v>
      </c>
      <c r="F25" s="7" t="s">
        <v>43</v>
      </c>
      <c r="G25" s="6">
        <v>610</v>
      </c>
      <c r="H25" s="10">
        <v>0</v>
      </c>
      <c r="I25" s="10">
        <v>7000</v>
      </c>
      <c r="J25" s="10">
        <v>7000</v>
      </c>
      <c r="K25" s="12">
        <v>7000</v>
      </c>
      <c r="L25" s="10">
        <v>7000</v>
      </c>
      <c r="M25" s="10">
        <v>7000</v>
      </c>
      <c r="N25" s="10">
        <v>7000</v>
      </c>
      <c r="O25" s="106"/>
      <c r="P25" s="65" t="s">
        <v>91</v>
      </c>
      <c r="Q25" s="109"/>
    </row>
    <row r="26" spans="1:17" ht="31.5">
      <c r="A26" s="11" t="s">
        <v>103</v>
      </c>
      <c r="B26" s="11" t="s">
        <v>16</v>
      </c>
      <c r="C26" s="37"/>
      <c r="D26" s="39"/>
      <c r="E26" s="39"/>
      <c r="F26" s="39"/>
      <c r="G26" s="38"/>
      <c r="H26" s="50">
        <f>H27</f>
        <v>35739</v>
      </c>
      <c r="I26" s="50">
        <f t="shared" ref="I26" si="8">I27</f>
        <v>97000</v>
      </c>
      <c r="J26" s="50">
        <f>J28</f>
        <v>50000</v>
      </c>
      <c r="K26" s="74">
        <f>K28</f>
        <v>50000</v>
      </c>
      <c r="L26" s="50">
        <f>L28</f>
        <v>41000</v>
      </c>
      <c r="M26" s="50">
        <f t="shared" ref="M26:N27" si="9">M27</f>
        <v>50000</v>
      </c>
      <c r="N26" s="50">
        <f t="shared" si="9"/>
        <v>50000</v>
      </c>
      <c r="O26" s="9"/>
      <c r="P26" s="9"/>
      <c r="Q26" s="9"/>
    </row>
    <row r="27" spans="1:17" ht="31.5">
      <c r="A27" s="65" t="s">
        <v>17</v>
      </c>
      <c r="B27" s="65" t="s">
        <v>18</v>
      </c>
      <c r="C27" s="65"/>
      <c r="D27" s="7"/>
      <c r="E27" s="7"/>
      <c r="F27" s="7" t="s">
        <v>37</v>
      </c>
      <c r="G27" s="6"/>
      <c r="H27" s="12">
        <f>H28</f>
        <v>35739</v>
      </c>
      <c r="I27" s="12">
        <f>I28</f>
        <v>97000</v>
      </c>
      <c r="J27" s="10">
        <f>J28</f>
        <v>50000</v>
      </c>
      <c r="K27" s="12">
        <f>K28</f>
        <v>50000</v>
      </c>
      <c r="L27" s="10">
        <f>L28</f>
        <v>41000</v>
      </c>
      <c r="M27" s="10">
        <f t="shared" si="9"/>
        <v>50000</v>
      </c>
      <c r="N27" s="10">
        <f t="shared" si="9"/>
        <v>50000</v>
      </c>
      <c r="O27" s="122" t="s">
        <v>92</v>
      </c>
      <c r="P27" s="104" t="s">
        <v>93</v>
      </c>
      <c r="Q27" s="107" t="s">
        <v>55</v>
      </c>
    </row>
    <row r="28" spans="1:17" ht="47.25">
      <c r="A28" s="65" t="s">
        <v>15</v>
      </c>
      <c r="B28" s="65" t="s">
        <v>19</v>
      </c>
      <c r="C28" s="65" t="s">
        <v>30</v>
      </c>
      <c r="D28" s="7">
        <v>904</v>
      </c>
      <c r="E28" s="7">
        <v>709</v>
      </c>
      <c r="F28" s="7" t="s">
        <v>48</v>
      </c>
      <c r="G28" s="6">
        <v>244</v>
      </c>
      <c r="H28" s="12">
        <f>97000-61261</f>
        <v>35739</v>
      </c>
      <c r="I28" s="10">
        <v>97000</v>
      </c>
      <c r="J28" s="10">
        <v>50000</v>
      </c>
      <c r="K28" s="12">
        <v>50000</v>
      </c>
      <c r="L28" s="10">
        <v>41000</v>
      </c>
      <c r="M28" s="10">
        <v>50000</v>
      </c>
      <c r="N28" s="10">
        <v>50000</v>
      </c>
      <c r="O28" s="122"/>
      <c r="P28" s="106"/>
      <c r="Q28" s="109"/>
    </row>
    <row r="29" spans="1:17" ht="63">
      <c r="A29" s="11" t="s">
        <v>104</v>
      </c>
      <c r="B29" s="11" t="s">
        <v>76</v>
      </c>
      <c r="C29" s="65"/>
      <c r="D29" s="13"/>
      <c r="E29" s="7"/>
      <c r="F29" s="7"/>
      <c r="G29" s="6"/>
      <c r="H29" s="8">
        <f>H30</f>
        <v>413824</v>
      </c>
      <c r="I29" s="8">
        <f t="shared" ref="I29:L29" si="10">I30</f>
        <v>218350</v>
      </c>
      <c r="J29" s="8">
        <v>73200</v>
      </c>
      <c r="K29" s="71">
        <f t="shared" si="10"/>
        <v>118985</v>
      </c>
      <c r="L29" s="8">
        <f t="shared" si="10"/>
        <v>90000</v>
      </c>
      <c r="M29" s="8">
        <f>M30</f>
        <v>120000</v>
      </c>
      <c r="N29" s="8">
        <f>N30</f>
        <v>120000</v>
      </c>
      <c r="O29" s="9"/>
      <c r="P29" s="9"/>
      <c r="Q29" s="9"/>
    </row>
    <row r="30" spans="1:17" ht="31.5">
      <c r="A30" s="37" t="s">
        <v>17</v>
      </c>
      <c r="B30" s="37" t="s">
        <v>20</v>
      </c>
      <c r="C30" s="37"/>
      <c r="D30" s="39"/>
      <c r="E30" s="39"/>
      <c r="F30" s="39" t="s">
        <v>49</v>
      </c>
      <c r="G30" s="38"/>
      <c r="H30" s="40">
        <f>SUM(H32:H35)</f>
        <v>413824</v>
      </c>
      <c r="I30" s="40">
        <f t="shared" ref="I30:L30" si="11">SUM(I32:I35)</f>
        <v>218350</v>
      </c>
      <c r="J30" s="40">
        <v>73200</v>
      </c>
      <c r="K30" s="76">
        <f t="shared" si="11"/>
        <v>118985</v>
      </c>
      <c r="L30" s="40">
        <f t="shared" si="11"/>
        <v>90000</v>
      </c>
      <c r="M30" s="40">
        <f>SUM(M31:M35)</f>
        <v>120000</v>
      </c>
      <c r="N30" s="40">
        <f>SUM(N31:N35)</f>
        <v>120000</v>
      </c>
      <c r="O30" s="9"/>
      <c r="P30" s="65"/>
      <c r="Q30" s="9"/>
    </row>
    <row r="31" spans="1:17" ht="15.75">
      <c r="A31" s="123" t="s">
        <v>15</v>
      </c>
      <c r="B31" s="123" t="s">
        <v>21</v>
      </c>
      <c r="C31" s="9"/>
      <c r="D31" s="13"/>
      <c r="E31" s="13"/>
      <c r="F31" s="13"/>
      <c r="G31" s="9"/>
      <c r="H31" s="14"/>
      <c r="I31" s="14"/>
      <c r="J31" s="14"/>
      <c r="K31" s="78"/>
      <c r="L31" s="14"/>
      <c r="M31" s="14"/>
      <c r="N31" s="14"/>
      <c r="O31" s="122" t="s">
        <v>94</v>
      </c>
      <c r="P31" s="122" t="s">
        <v>95</v>
      </c>
      <c r="Q31" s="107" t="s">
        <v>54</v>
      </c>
    </row>
    <row r="32" spans="1:17" ht="15.75">
      <c r="A32" s="123"/>
      <c r="B32" s="123"/>
      <c r="C32" s="65" t="s">
        <v>22</v>
      </c>
      <c r="D32" s="7">
        <v>902</v>
      </c>
      <c r="E32" s="7">
        <v>113</v>
      </c>
      <c r="F32" s="7" t="s">
        <v>50</v>
      </c>
      <c r="G32" s="6">
        <v>244</v>
      </c>
      <c r="H32" s="10">
        <v>281400</v>
      </c>
      <c r="I32" s="10">
        <v>68350</v>
      </c>
      <c r="J32" s="10">
        <v>26200</v>
      </c>
      <c r="K32" s="12">
        <v>79285</v>
      </c>
      <c r="L32" s="10">
        <v>80000</v>
      </c>
      <c r="M32" s="10">
        <v>80000</v>
      </c>
      <c r="N32" s="10">
        <v>80000</v>
      </c>
      <c r="O32" s="122"/>
      <c r="P32" s="122"/>
      <c r="Q32" s="108"/>
    </row>
    <row r="33" spans="1:22" ht="15.75">
      <c r="A33" s="123"/>
      <c r="B33" s="123"/>
      <c r="C33" s="65" t="s">
        <v>23</v>
      </c>
      <c r="D33" s="7">
        <v>904</v>
      </c>
      <c r="E33" s="7">
        <v>702</v>
      </c>
      <c r="F33" s="7" t="s">
        <v>50</v>
      </c>
      <c r="G33" s="6">
        <v>612</v>
      </c>
      <c r="H33" s="12">
        <v>42424</v>
      </c>
      <c r="I33" s="12">
        <v>60000</v>
      </c>
      <c r="J33" s="10">
        <v>7000</v>
      </c>
      <c r="K33" s="12"/>
      <c r="L33" s="10"/>
      <c r="M33" s="10"/>
      <c r="N33" s="10"/>
      <c r="O33" s="122"/>
      <c r="P33" s="122"/>
      <c r="Q33" s="108"/>
    </row>
    <row r="34" spans="1:22" ht="127.5" customHeight="1">
      <c r="A34" s="123"/>
      <c r="B34" s="123"/>
      <c r="C34" s="65" t="s">
        <v>24</v>
      </c>
      <c r="D34" s="7">
        <v>905</v>
      </c>
      <c r="E34" s="7">
        <v>801</v>
      </c>
      <c r="F34" s="7" t="s">
        <v>50</v>
      </c>
      <c r="G34" s="6">
        <v>612</v>
      </c>
      <c r="H34" s="10">
        <v>30000</v>
      </c>
      <c r="I34" s="12">
        <v>30000</v>
      </c>
      <c r="J34" s="10">
        <v>20000</v>
      </c>
      <c r="K34" s="12">
        <v>9700</v>
      </c>
      <c r="L34" s="10">
        <v>10000</v>
      </c>
      <c r="M34" s="10">
        <v>10000</v>
      </c>
      <c r="N34" s="10">
        <v>10000</v>
      </c>
      <c r="O34" s="122"/>
      <c r="P34" s="122"/>
      <c r="Q34" s="109"/>
    </row>
    <row r="35" spans="1:22" ht="63" customHeight="1">
      <c r="A35" s="65" t="s">
        <v>25</v>
      </c>
      <c r="B35" s="65" t="s">
        <v>26</v>
      </c>
      <c r="C35" s="65" t="s">
        <v>27</v>
      </c>
      <c r="D35" s="7">
        <v>911</v>
      </c>
      <c r="E35" s="7">
        <v>503</v>
      </c>
      <c r="F35" s="7" t="s">
        <v>51</v>
      </c>
      <c r="G35" s="6">
        <v>540</v>
      </c>
      <c r="H35" s="10">
        <v>60000</v>
      </c>
      <c r="I35" s="10">
        <v>60000</v>
      </c>
      <c r="J35" s="10">
        <v>20000</v>
      </c>
      <c r="K35" s="12">
        <v>30000</v>
      </c>
      <c r="L35" s="10"/>
      <c r="M35" s="10">
        <v>30000</v>
      </c>
      <c r="N35" s="10">
        <v>30000</v>
      </c>
      <c r="O35" s="65" t="s">
        <v>96</v>
      </c>
      <c r="P35" s="65" t="s">
        <v>35</v>
      </c>
      <c r="Q35" s="15" t="s">
        <v>34</v>
      </c>
    </row>
    <row r="36" spans="1:22" ht="49.5" customHeight="1">
      <c r="A36" s="11" t="s">
        <v>105</v>
      </c>
      <c r="B36" s="54" t="s">
        <v>77</v>
      </c>
      <c r="C36" s="55"/>
      <c r="D36" s="55"/>
      <c r="E36" s="55"/>
      <c r="F36" s="56" t="s">
        <v>59</v>
      </c>
      <c r="G36" s="55"/>
      <c r="H36" s="55"/>
      <c r="I36" s="57">
        <v>15000</v>
      </c>
      <c r="J36" s="57">
        <f>J37</f>
        <v>5000</v>
      </c>
      <c r="K36" s="79">
        <f t="shared" ref="K36:L37" si="12">K37</f>
        <v>5000</v>
      </c>
      <c r="L36" s="90">
        <f t="shared" si="12"/>
        <v>5000</v>
      </c>
      <c r="M36" s="57">
        <f t="shared" ref="M36:N37" si="13">M37</f>
        <v>5000</v>
      </c>
      <c r="N36" s="57">
        <f t="shared" si="13"/>
        <v>5000</v>
      </c>
      <c r="O36" s="17"/>
      <c r="P36" s="17"/>
      <c r="Q36" s="17"/>
    </row>
    <row r="37" spans="1:22" ht="37.5" customHeight="1">
      <c r="A37" s="37" t="s">
        <v>17</v>
      </c>
      <c r="B37" s="58" t="s">
        <v>60</v>
      </c>
      <c r="C37" s="55"/>
      <c r="D37" s="55"/>
      <c r="E37" s="55"/>
      <c r="F37" s="59" t="s">
        <v>61</v>
      </c>
      <c r="G37" s="55"/>
      <c r="H37" s="55"/>
      <c r="I37" s="66">
        <v>15000</v>
      </c>
      <c r="J37" s="66">
        <f>J38</f>
        <v>5000</v>
      </c>
      <c r="K37" s="80">
        <f t="shared" si="12"/>
        <v>5000</v>
      </c>
      <c r="L37" s="91">
        <f t="shared" si="12"/>
        <v>5000</v>
      </c>
      <c r="M37" s="66">
        <f t="shared" si="13"/>
        <v>5000</v>
      </c>
      <c r="N37" s="66">
        <f t="shared" si="13"/>
        <v>5000</v>
      </c>
      <c r="O37" s="17"/>
      <c r="P37" s="17"/>
      <c r="Q37" s="118" t="s">
        <v>97</v>
      </c>
    </row>
    <row r="38" spans="1:22" ht="240.75" customHeight="1">
      <c r="A38" s="20" t="s">
        <v>15</v>
      </c>
      <c r="B38" s="31" t="s">
        <v>62</v>
      </c>
      <c r="C38" s="65" t="s">
        <v>22</v>
      </c>
      <c r="D38" s="21">
        <v>902</v>
      </c>
      <c r="E38" s="17"/>
      <c r="F38" s="18" t="s">
        <v>61</v>
      </c>
      <c r="G38" s="21">
        <v>240</v>
      </c>
      <c r="H38" s="19"/>
      <c r="I38" s="29">
        <v>15000</v>
      </c>
      <c r="J38" s="29">
        <v>5000</v>
      </c>
      <c r="K38" s="78">
        <v>5000</v>
      </c>
      <c r="L38" s="14">
        <v>5000</v>
      </c>
      <c r="M38" s="29">
        <v>5000</v>
      </c>
      <c r="N38" s="29">
        <v>5000</v>
      </c>
      <c r="O38" s="32" t="s">
        <v>98</v>
      </c>
      <c r="P38" s="32" t="s">
        <v>99</v>
      </c>
      <c r="Q38" s="119"/>
    </row>
    <row r="39" spans="1:22" ht="61.5" customHeight="1">
      <c r="A39" s="22"/>
      <c r="B39" s="23"/>
      <c r="C39" s="3"/>
      <c r="D39" s="3"/>
      <c r="E39" s="3"/>
      <c r="F39" s="4"/>
      <c r="G39" s="3"/>
      <c r="H39" s="3"/>
      <c r="I39" s="3"/>
      <c r="J39" s="3"/>
      <c r="K39" s="68"/>
      <c r="L39" s="88"/>
      <c r="M39" s="3"/>
      <c r="N39" s="3"/>
      <c r="O39" s="3"/>
      <c r="P39" s="3"/>
      <c r="Q39" s="3"/>
    </row>
    <row r="40" spans="1:22" ht="16.5" customHeight="1">
      <c r="A40" s="120" t="s">
        <v>64</v>
      </c>
      <c r="B40" s="120"/>
      <c r="C40" s="120"/>
      <c r="D40" s="120"/>
      <c r="E40" s="120"/>
      <c r="F40" s="120"/>
      <c r="G40" s="120"/>
      <c r="H40" s="120"/>
      <c r="I40" s="120"/>
      <c r="J40" s="24"/>
      <c r="K40" s="81"/>
      <c r="L40" s="92"/>
      <c r="M40" s="25"/>
      <c r="N40" s="25"/>
      <c r="O40" s="25"/>
      <c r="P40" s="26"/>
      <c r="Q40" s="26"/>
      <c r="R40" s="26"/>
      <c r="S40" s="26"/>
      <c r="T40" s="26"/>
      <c r="U40" s="26"/>
      <c r="V40" s="26"/>
    </row>
    <row r="41" spans="1:22" ht="16.5">
      <c r="A41" s="27" t="s">
        <v>78</v>
      </c>
      <c r="B41" s="27"/>
      <c r="C41" s="27"/>
      <c r="D41" s="27"/>
      <c r="E41" s="27"/>
      <c r="F41" s="27"/>
      <c r="G41" s="27"/>
      <c r="H41" s="27"/>
      <c r="I41" s="27"/>
      <c r="J41" s="28"/>
      <c r="K41" s="81"/>
      <c r="L41" s="92"/>
      <c r="M41" s="25"/>
      <c r="N41" s="25"/>
      <c r="P41" s="25" t="s">
        <v>65</v>
      </c>
      <c r="Q41" s="26"/>
      <c r="R41" s="26"/>
      <c r="S41" s="26"/>
      <c r="T41" s="26"/>
      <c r="U41" s="26"/>
      <c r="V41" s="26"/>
    </row>
    <row r="42" spans="1:22" ht="16.5">
      <c r="A42" s="121"/>
      <c r="B42" s="121"/>
      <c r="C42" s="121"/>
      <c r="D42" s="121"/>
      <c r="E42" s="121"/>
      <c r="F42" s="121"/>
      <c r="G42" s="121"/>
      <c r="H42" s="121"/>
      <c r="I42" s="121"/>
      <c r="J42" s="33"/>
      <c r="K42" s="82"/>
      <c r="L42" s="93"/>
      <c r="M42" s="34"/>
      <c r="N42" s="34"/>
      <c r="O42" s="34"/>
    </row>
  </sheetData>
  <mergeCells count="31">
    <mergeCell ref="P7:Q7"/>
    <mergeCell ref="A9:Q9"/>
    <mergeCell ref="A11:A12"/>
    <mergeCell ref="B11:B12"/>
    <mergeCell ref="C11:C12"/>
    <mergeCell ref="D11:G11"/>
    <mergeCell ref="O11:O12"/>
    <mergeCell ref="P11:P12"/>
    <mergeCell ref="Q11:Q12"/>
    <mergeCell ref="H11:N11"/>
    <mergeCell ref="O21:O25"/>
    <mergeCell ref="Q21:Q25"/>
    <mergeCell ref="A22:A25"/>
    <mergeCell ref="B22:B25"/>
    <mergeCell ref="C22:C23"/>
    <mergeCell ref="A14:A19"/>
    <mergeCell ref="B14:B19"/>
    <mergeCell ref="O14:O19"/>
    <mergeCell ref="P14:P19"/>
    <mergeCell ref="Q14:Q19"/>
    <mergeCell ref="Q37:Q38"/>
    <mergeCell ref="A40:I40"/>
    <mergeCell ref="A42:I42"/>
    <mergeCell ref="O27:O28"/>
    <mergeCell ref="P27:P28"/>
    <mergeCell ref="Q27:Q28"/>
    <mergeCell ref="A31:A34"/>
    <mergeCell ref="B31:B34"/>
    <mergeCell ref="O31:O34"/>
    <mergeCell ref="P31:P34"/>
    <mergeCell ref="Q31:Q34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0866141732283472" right="0.1968503937007874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25.12.2018</vt:lpstr>
      <vt:lpstr>25.04.2019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2020-12-16T06:33:38Z</cp:lastPrinted>
  <dcterms:created xsi:type="dcterms:W3CDTF">2015-11-02T04:27:51Z</dcterms:created>
  <dcterms:modified xsi:type="dcterms:W3CDTF">2021-01-11T04:06:29Z</dcterms:modified>
</cp:coreProperties>
</file>